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endez\Downloads\"/>
    </mc:Choice>
  </mc:AlternateContent>
  <xr:revisionPtr revIDLastSave="0" documentId="13_ncr:1_{BE5FDB73-9299-4133-A776-7A8A00BFEBC1}" xr6:coauthVersionLast="47" xr6:coauthVersionMax="47" xr10:uidLastSave="{00000000-0000-0000-0000-000000000000}"/>
  <bookViews>
    <workbookView xWindow="-120" yWindow="-120" windowWidth="29040" windowHeight="15720" xr2:uid="{0DD8722B-E442-4021-B09D-CBD91318F0E4}"/>
  </bookViews>
  <sheets>
    <sheet name=" Presupuesto de gastos" sheetId="8" r:id="rId1"/>
    <sheet name="informe del ingreso " sheetId="7" r:id="rId2"/>
  </sheets>
  <definedNames>
    <definedName name="_xlnm.Print_Area" localSheetId="0">' Presupuesto de gastos'!$B$1:$E$158</definedName>
    <definedName name="_xlnm.Print_Titles" localSheetId="0">' Presupuesto de gastos'!$1:$7</definedName>
    <definedName name="_xlnm.Print_Titles" localSheetId="1">'informe del ingreso 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7" l="1"/>
  <c r="J48" i="7" s="1"/>
  <c r="J47" i="7" s="1"/>
  <c r="D139" i="8" l="1"/>
  <c r="D134" i="8"/>
  <c r="D130" i="8"/>
  <c r="D123" i="8"/>
  <c r="D114" i="8"/>
  <c r="D103" i="8"/>
  <c r="D87" i="8"/>
  <c r="D58" i="8"/>
  <c r="D28" i="8"/>
  <c r="D9" i="8"/>
  <c r="J42" i="7"/>
  <c r="J39" i="7"/>
  <c r="J36" i="7"/>
  <c r="J32" i="7"/>
  <c r="J29" i="7"/>
  <c r="J26" i="7"/>
  <c r="J17" i="7"/>
  <c r="J16" i="7" s="1"/>
  <c r="J12" i="7"/>
  <c r="J11" i="7" s="1"/>
  <c r="J15" i="7" l="1"/>
  <c r="J35" i="7"/>
  <c r="D128" i="8"/>
  <c r="D141" i="8" s="1"/>
  <c r="J45" i="7" l="1"/>
  <c r="J52" i="7" s="1"/>
</calcChain>
</file>

<file path=xl/sharedStrings.xml><?xml version="1.0" encoding="utf-8"?>
<sst xmlns="http://schemas.openxmlformats.org/spreadsheetml/2006/main" count="309" uniqueCount="294">
  <si>
    <t>En RD$</t>
  </si>
  <si>
    <t>Detalle</t>
  </si>
  <si>
    <t>2 - GASTOS</t>
  </si>
  <si>
    <t>2.1.1 - REMUNERACIONES</t>
  </si>
  <si>
    <t>2.2.1 - SERVICIOS BÁSICOS</t>
  </si>
  <si>
    <t>2.3.1 - ALIMENTOS Y PRODUCTOS AGROFORESTALES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</si>
  <si>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</si>
  <si>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</si>
  <si>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</si>
  <si>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</si>
  <si>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</si>
  <si>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</si>
  <si>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</si>
  <si>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</si>
  <si>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</si>
  <si>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</si>
  <si>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</si>
  <si>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</si>
  <si>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</si>
  <si>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</si>
  <si>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</si>
  <si>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</si>
  <si>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</si>
  <si>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</si>
  <si>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</si>
  <si>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</si>
  <si>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</si>
  <si>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</si>
  <si>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</si>
  <si>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</si>
  <si>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</si>
  <si>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</si>
  <si>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</si>
  <si>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2.9.3.1 - INTERESES DE LA DEUDA COMERCIAL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</si>
  <si>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</si>
  <si>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</si>
  <si>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</si>
  <si>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</si>
  <si>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</si>
  <si>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</si>
  <si>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</si>
  <si>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</si>
  <si>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</si>
  <si>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</si>
  <si>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</si>
  <si>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</si>
  <si>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</si>
  <si>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</si>
  <si>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</si>
  <si>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</si>
  <si>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</si>
  <si>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</si>
  <si>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</si>
  <si>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</si>
  <si>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</si>
  <si>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Elaborado por</t>
  </si>
  <si>
    <t>Revisado por</t>
  </si>
  <si>
    <t>Aprobado por</t>
  </si>
  <si>
    <t>2.1.1.1.01</t>
  </si>
  <si>
    <t>Sueldos fijos</t>
  </si>
  <si>
    <t>2.1.1.2.06</t>
  </si>
  <si>
    <t>Jornales</t>
  </si>
  <si>
    <t>2.1.1.2.08</t>
  </si>
  <si>
    <t>Personal de carácter temporal</t>
  </si>
  <si>
    <t>2.1.1.4.01</t>
  </si>
  <si>
    <t>Sueldo Anual No. 13</t>
  </si>
  <si>
    <t>2.1.1.5.03</t>
  </si>
  <si>
    <t>Prestación laboral por desvinculación</t>
  </si>
  <si>
    <t>2.1.1.6.01</t>
  </si>
  <si>
    <t>Vacaciones</t>
  </si>
  <si>
    <t>2.1.2.1.01</t>
  </si>
  <si>
    <t>Primas por antigüedad</t>
  </si>
  <si>
    <t>2.1.2.2.03</t>
  </si>
  <si>
    <t>Pago de horas extraordinarias</t>
  </si>
  <si>
    <t>2.1.2.2.05</t>
  </si>
  <si>
    <t>Compensación servicios de seguridad</t>
  </si>
  <si>
    <t>2.1.2.2.06</t>
  </si>
  <si>
    <t>Incentivo por Rendimiento Individual</t>
  </si>
  <si>
    <t>2.1.2.2.08</t>
  </si>
  <si>
    <t>Compensacion Especiales</t>
  </si>
  <si>
    <t>2.1.2.2.16</t>
  </si>
  <si>
    <t>Incentivo por labor humanitaria</t>
  </si>
  <si>
    <t>2.1.3.2.01</t>
  </si>
  <si>
    <t>Gastos de representación en el país</t>
  </si>
  <si>
    <t>2.1.4.2.01</t>
  </si>
  <si>
    <t>Bono escolar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</si>
  <si>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</si>
  <si>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</si>
  <si>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</si>
  <si>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</si>
  <si>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</si>
  <si>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</si>
  <si>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</si>
  <si>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</si>
  <si>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</si>
  <si>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</si>
  <si>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</si>
  <si>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</si>
  <si>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</si>
  <si>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</si>
  <si>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</si>
  <si>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</t>
  </si>
  <si>
    <t>2.2.2.1.01</t>
  </si>
  <si>
    <t>Publicidad y propaganda</t>
  </si>
  <si>
    <t>2.2.2.2.01</t>
  </si>
  <si>
    <t>Impresión, encuadernación y rotulación</t>
  </si>
  <si>
    <t>2.2.3.1.01</t>
  </si>
  <si>
    <t>Viaticos dentro del país</t>
  </si>
  <si>
    <t>2.2.3.2.01</t>
  </si>
  <si>
    <t>Viaticos fuera del pais</t>
  </si>
  <si>
    <t>2.2.4.1.01</t>
  </si>
  <si>
    <t>Pasajes y gastos de transporte</t>
  </si>
  <si>
    <t>2.2.4.2.01</t>
  </si>
  <si>
    <t>Fletes</t>
  </si>
  <si>
    <t>2.2.4.3.01</t>
  </si>
  <si>
    <t>Almacenaje</t>
  </si>
  <si>
    <t>2.2.4.4.01</t>
  </si>
  <si>
    <t>Peaje</t>
  </si>
  <si>
    <t>2.2.5.1.01</t>
  </si>
  <si>
    <t>Alquileres y rentas de edificaciones y locales</t>
  </si>
  <si>
    <t>2.2.5.4.01</t>
  </si>
  <si>
    <t>Alquileres de equipos de transporte, tracción y elevación</t>
  </si>
  <si>
    <t>2.2.6.2.01</t>
  </si>
  <si>
    <t>Seguro de bienes muebles</t>
  </si>
  <si>
    <t>2.2.6.3.01</t>
  </si>
  <si>
    <t>Seguros de personas</t>
  </si>
  <si>
    <t>2.2.7.1.01</t>
  </si>
  <si>
    <t>Reparaciones y mantenimientos menores en edificaciones</t>
  </si>
  <si>
    <t>2.2.7.1.02</t>
  </si>
  <si>
    <t>Servicios especiales de mantenimiento y reparación</t>
  </si>
  <si>
    <t>2.2.7.1.06</t>
  </si>
  <si>
    <t>Mantenimiento y reparación de instalaciones eléctricas</t>
  </si>
  <si>
    <t>2.2.7.1.07</t>
  </si>
  <si>
    <t>Mantenimiento, rep., servicios de pintura y sus derivados</t>
  </si>
  <si>
    <t>2.2.7.2.01</t>
  </si>
  <si>
    <t>Mantenimiento y reparación de muebles y equipos de oficina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</si>
  <si>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</si>
  <si>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</si>
  <si>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</si>
  <si>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</si>
  <si>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</si>
  <si>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</si>
  <si>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2.2.8.1.01</t>
  </si>
  <si>
    <t>Gastos judiciales</t>
  </si>
  <si>
    <t>2.2.8.2.01</t>
  </si>
  <si>
    <t>Comisiones y gastos</t>
  </si>
  <si>
    <t>2.2.8.6.01</t>
  </si>
  <si>
    <t>Eventos generales</t>
  </si>
  <si>
    <t>2.3.1.1.01</t>
  </si>
  <si>
    <t>Alimentos y bebidas para personas</t>
  </si>
  <si>
    <t>2.3.1.3.02</t>
  </si>
  <si>
    <t>Productos agrícolas</t>
  </si>
  <si>
    <t>2.3.2.3.01</t>
  </si>
  <si>
    <t>Prendas y accesorios de vestir</t>
  </si>
  <si>
    <t>2.3.2.4.01</t>
  </si>
  <si>
    <t>Calzados</t>
  </si>
  <si>
    <t>2.3.3.2.01</t>
  </si>
  <si>
    <t>Productos de papel y cartón</t>
  </si>
  <si>
    <t>2.3.4.1.01</t>
  </si>
  <si>
    <t>Productos medicinales para uso humano</t>
  </si>
  <si>
    <t>2.3.5.2.01</t>
  </si>
  <si>
    <t>Artículos de cuero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</si>
  <si>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</si>
  <si>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</si>
  <si>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</si>
  <si>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</si>
  <si>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</si>
  <si>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</si>
  <si>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2.3.6.1.01</t>
  </si>
  <si>
    <t>Productos de cemento</t>
  </si>
  <si>
    <t>2.3.6.1.02</t>
  </si>
  <si>
    <t>Productos de cal</t>
  </si>
  <si>
    <t>2.3.6.1.03</t>
  </si>
  <si>
    <t>Productos de asbestos</t>
  </si>
  <si>
    <t>2.3.6.3.03</t>
  </si>
  <si>
    <t>Estructuras metálicas acabadas</t>
  </si>
  <si>
    <t>2.3.6.3.04</t>
  </si>
  <si>
    <t xml:space="preserve">Herramientas menores </t>
  </si>
  <si>
    <t>2.3.6.3.06</t>
  </si>
  <si>
    <t>Productos metálicos</t>
  </si>
  <si>
    <t>2.3.7.1.02</t>
  </si>
  <si>
    <t>Gasoil</t>
  </si>
  <si>
    <t>2.3.7.1.05</t>
  </si>
  <si>
    <t>Aceites y grasas</t>
  </si>
  <si>
    <t>2.3.7.2.03</t>
  </si>
  <si>
    <t>Productos químicos de uso personal y de laboratorios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</si>
  <si>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</si>
  <si>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</si>
  <si>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</si>
  <si>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</si>
  <si>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</si>
  <si>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</si>
  <si>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2.3.9.1.01</t>
  </si>
  <si>
    <t>Material para limpieza</t>
  </si>
  <si>
    <t>2.3.9.2.01</t>
  </si>
  <si>
    <t>Útiles y materiales de escrit., ofic. e informática</t>
  </si>
  <si>
    <t>2.3.9.6.01</t>
  </si>
  <si>
    <t>Productos eléctricos y afines</t>
  </si>
  <si>
    <t>2.3.9.8.01</t>
  </si>
  <si>
    <t>Repuestos</t>
  </si>
  <si>
    <t>2.3.9.9.04</t>
  </si>
  <si>
    <t>Productos y utiles de defensa y seguridad</t>
  </si>
  <si>
    <t>2.6.1.1.01</t>
  </si>
  <si>
    <t>Muebles, equipos de oficina y estantería</t>
  </si>
  <si>
    <t>2.6.1.3.01</t>
  </si>
  <si>
    <t>Equipos de tecnología de la información y comunicación</t>
  </si>
  <si>
    <t>2.6.3.1.01</t>
  </si>
  <si>
    <t>Equipo médico y de laboratorio</t>
  </si>
  <si>
    <t>2.6.4.1.01</t>
  </si>
  <si>
    <t>Automóviles y camiones</t>
  </si>
  <si>
    <t>2.6.5.2.01</t>
  </si>
  <si>
    <t>Maquinaria y equipo industrial</t>
  </si>
  <si>
    <t>2.6.5.4.01</t>
  </si>
  <si>
    <t>Sistemas y equipos de climatización</t>
  </si>
  <si>
    <t>2.6.5.7.01</t>
  </si>
  <si>
    <t>Máquinas-herramientas</t>
  </si>
  <si>
    <t>2.6.8.3.01</t>
  </si>
  <si>
    <t>Programas de informática</t>
  </si>
  <si>
    <t>2.6.8.8.01</t>
  </si>
  <si>
    <t>Licencias Informáticas</t>
  </si>
  <si>
    <t>FONDO</t>
  </si>
  <si>
    <t>TRANSFERENCIAS CORRIENTES</t>
  </si>
  <si>
    <t>(1)</t>
  </si>
  <si>
    <t>FORMULARIO NO1</t>
  </si>
  <si>
    <t xml:space="preserve"> </t>
  </si>
  <si>
    <t>INSTITUCION:  CONSEJO ESTATAL DEL AZUCAR</t>
  </si>
  <si>
    <t>CODIGO:  6110</t>
  </si>
  <si>
    <t>AÑO: 2025</t>
  </si>
  <si>
    <t>CLASIFICACION DEL INGRESO</t>
  </si>
  <si>
    <t>DENOMINACIÓN DE LA  CUENTA</t>
  </si>
  <si>
    <t>REALIZADO</t>
  </si>
  <si>
    <t>(2)</t>
  </si>
  <si>
    <t>TIPO,</t>
  </si>
  <si>
    <t>OBJ,</t>
  </si>
  <si>
    <t xml:space="preserve">CUET, </t>
  </si>
  <si>
    <t>SUBTA,</t>
  </si>
  <si>
    <t>AUX,</t>
  </si>
  <si>
    <t>TRANSFERENCIAS</t>
  </si>
  <si>
    <t>0100</t>
  </si>
  <si>
    <t>10</t>
  </si>
  <si>
    <t>100</t>
  </si>
  <si>
    <t>01</t>
  </si>
  <si>
    <t>Transferencias del Gob. Para financiar operaciones</t>
  </si>
  <si>
    <t>INGRESO POR CONTRAPRESTACION</t>
  </si>
  <si>
    <t xml:space="preserve">VENTAS DE BIENES Y SERVICIOS </t>
  </si>
  <si>
    <t>VENTAS DE MERCANCIAS</t>
  </si>
  <si>
    <t>Venta de Azucar</t>
  </si>
  <si>
    <t>Venta de melaza</t>
  </si>
  <si>
    <t>Bovino</t>
  </si>
  <si>
    <t>08</t>
  </si>
  <si>
    <t>Venta de Carnes</t>
  </si>
  <si>
    <t>16</t>
  </si>
  <si>
    <t>Venta Productos Agricola</t>
  </si>
  <si>
    <t>06</t>
  </si>
  <si>
    <t>Venta de Chatarras</t>
  </si>
  <si>
    <t>Pago de Cuotas</t>
  </si>
  <si>
    <t>VENTAS DE SERVICIOS</t>
  </si>
  <si>
    <t>DERECHOS ADMINISTRATIVOS</t>
  </si>
  <si>
    <t>Derechos Sobre Bienes Intangibles</t>
  </si>
  <si>
    <t>ARRENDAMIENTOS</t>
  </si>
  <si>
    <t>07</t>
  </si>
  <si>
    <t>Otros arrendamiento de bienes muebles</t>
  </si>
  <si>
    <t>OTROS INGRESOS</t>
  </si>
  <si>
    <t>Renta de la Propiedad</t>
  </si>
  <si>
    <t>04</t>
  </si>
  <si>
    <t>Dividendos por inversiones empresariales</t>
  </si>
  <si>
    <t>INTERESES</t>
  </si>
  <si>
    <t>02</t>
  </si>
  <si>
    <t>Intereses por colocaciones de inversiones</t>
  </si>
  <si>
    <t>INGRESOS DIVERSOS</t>
  </si>
  <si>
    <t xml:space="preserve"> TOTAL DE INGRESOS</t>
  </si>
  <si>
    <t>FUENTES FINANCIERAS</t>
  </si>
  <si>
    <t>INCREMENTO DE PASIVOS</t>
  </si>
  <si>
    <t>OBTENCION DE PRESTAMOS DE C/P</t>
  </si>
  <si>
    <t>Obtencion de Prestamos Internos de corto Plazo</t>
  </si>
  <si>
    <t>PRESIDENCIA DE LA REPUBLICA DOMINICANA.</t>
  </si>
  <si>
    <t>CONSEJO ESTATAL DEL AZÚCAR CEA.</t>
  </si>
  <si>
    <t>CONSEJO ESTATAL DEL AZÚCAR (CEA.)</t>
  </si>
  <si>
    <t>Año 2025.</t>
  </si>
  <si>
    <t xml:space="preserve">Presupuesto de Gastos y Aplicaciones Financieras. </t>
  </si>
  <si>
    <t>Codificacion.</t>
  </si>
  <si>
    <t>Presupuesto Aprobado.</t>
  </si>
  <si>
    <t>Presupuesto Modificado.</t>
  </si>
  <si>
    <t>2.1 - REMUNERACIONES Y CONTRIBUCIONES.</t>
  </si>
  <si>
    <t>2.2 - CONTRATACIÓN DE SERVICIOS.</t>
  </si>
  <si>
    <t>2.3 - MATERIALES Y SUMINISTROS.</t>
  </si>
  <si>
    <t>Fuente: Consejo Estatatal del azúcar.</t>
  </si>
  <si>
    <t>Otras Ventas de Servicios (Titulacion de Terreno)</t>
  </si>
  <si>
    <t>Otros ingresos diversos (Venta de recursos naturales y Miscelaneos)</t>
  </si>
  <si>
    <t xml:space="preserve">       TOTAL GENERAL DE INGRESOS.</t>
  </si>
  <si>
    <t xml:space="preserve"> PRESUPUESTO DE INGRESOS</t>
  </si>
  <si>
    <t>David A. Cespedes</t>
  </si>
  <si>
    <t>Maria Mercedes Troconso</t>
  </si>
  <si>
    <t>Directora de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</si>
</sst>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0"/>
      <name val="Palatino Linotype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6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43" fontId="2" fillId="0" borderId="1" xfId="1" applyFont="1" applyBorder="1" applyAlignment="1">
      <alignment horizontal="left" vertical="center" wrapText="1"/>
    </xf>
    <xf numFmtId="164" fontId="4" fillId="0" borderId="0" xfId="0" applyNumberFormat="1" applyFont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center"/>
    </xf>
    <xf numFmtId="43" fontId="7" fillId="4" borderId="4" xfId="6" applyFont="1" applyFill="1" applyBorder="1" applyAlignment="1">
      <alignment horizontal="left" vertical="center" wrapText="1"/>
    </xf>
    <xf numFmtId="43" fontId="7" fillId="4" borderId="4" xfId="1" applyFont="1" applyFill="1" applyBorder="1" applyAlignment="1">
      <alignment horizontal="center" vertical="center" wrapText="1"/>
    </xf>
    <xf numFmtId="43" fontId="2" fillId="0" borderId="0" xfId="1" applyFont="1"/>
    <xf numFmtId="0" fontId="4" fillId="0" borderId="0" xfId="0" applyFont="1" applyAlignment="1">
      <alignment horizontal="left" vertical="center" wrapText="1" indent="2"/>
    </xf>
    <xf numFmtId="43" fontId="4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43" fontId="4" fillId="0" borderId="0" xfId="1" applyFont="1" applyAlignment="1">
      <alignment horizontal="left"/>
    </xf>
    <xf numFmtId="43" fontId="7" fillId="4" borderId="4" xfId="6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0" xfId="1" applyNumberFormat="1" applyFont="1" applyAlignment="1">
      <alignment horizontal="right"/>
    </xf>
    <xf numFmtId="3" fontId="7" fillId="4" borderId="4" xfId="1" applyNumberFormat="1" applyFont="1" applyFill="1" applyBorder="1" applyAlignment="1">
      <alignment horizontal="right" vertical="center" wrapText="1"/>
    </xf>
    <xf numFmtId="3" fontId="2" fillId="0" borderId="1" xfId="1" applyNumberFormat="1" applyFont="1" applyBorder="1" applyAlignment="1">
      <alignment horizontal="right" vertical="center" wrapText="1"/>
    </xf>
    <xf numFmtId="3" fontId="2" fillId="0" borderId="0" xfId="1" applyNumberFormat="1" applyFont="1" applyAlignment="1">
      <alignment horizontal="right" vertical="center" wrapText="1"/>
    </xf>
    <xf numFmtId="3" fontId="4" fillId="0" borderId="0" xfId="1" applyNumberFormat="1" applyFont="1" applyAlignment="1">
      <alignment horizontal="right" vertical="center" wrapText="1"/>
    </xf>
    <xf numFmtId="3" fontId="2" fillId="0" borderId="0" xfId="1" applyNumberFormat="1" applyFont="1" applyAlignment="1">
      <alignment horizontal="right" wrapText="1"/>
    </xf>
    <xf numFmtId="3" fontId="2" fillId="3" borderId="2" xfId="1" applyNumberFormat="1" applyFont="1" applyFill="1" applyBorder="1" applyAlignment="1">
      <alignment horizontal="right" vertical="center" wrapText="1"/>
    </xf>
    <xf numFmtId="3" fontId="2" fillId="2" borderId="2" xfId="1" applyNumberFormat="1" applyFont="1" applyFill="1" applyBorder="1" applyAlignment="1">
      <alignment horizontal="right" vertical="center" wrapText="1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wrapText="1"/>
    </xf>
    <xf numFmtId="3" fontId="5" fillId="0" borderId="0" xfId="0" applyNumberFormat="1" applyFont="1" applyAlignment="1" applyProtection="1">
      <alignment horizontal="right"/>
      <protection locked="0"/>
    </xf>
    <xf numFmtId="3" fontId="6" fillId="0" borderId="0" xfId="0" applyNumberFormat="1" applyFont="1" applyAlignment="1" applyProtection="1">
      <alignment horizontal="right"/>
      <protection locked="0"/>
    </xf>
    <xf numFmtId="0" fontId="8" fillId="0" borderId="0" xfId="5" applyFont="1"/>
    <xf numFmtId="0" fontId="9" fillId="0" borderId="0" xfId="5" applyFont="1" applyAlignment="1">
      <alignment horizontal="right"/>
    </xf>
    <xf numFmtId="0" fontId="9" fillId="0" borderId="0" xfId="5" applyFont="1" applyAlignment="1">
      <alignment horizontal="center"/>
    </xf>
    <xf numFmtId="0" fontId="9" fillId="0" borderId="0" xfId="5" applyFont="1"/>
    <xf numFmtId="49" fontId="10" fillId="0" borderId="3" xfId="5" applyNumberFormat="1" applyFont="1" applyBorder="1" applyAlignment="1">
      <alignment horizontal="center" vertical="center" wrapText="1"/>
    </xf>
    <xf numFmtId="49" fontId="9" fillId="0" borderId="3" xfId="5" applyNumberFormat="1" applyFont="1" applyBorder="1" applyAlignment="1">
      <alignment horizontal="center" vertical="top" wrapText="1"/>
    </xf>
    <xf numFmtId="0" fontId="9" fillId="0" borderId="3" xfId="5" applyFont="1" applyBorder="1" applyAlignment="1">
      <alignment horizontal="center" vertical="top"/>
    </xf>
    <xf numFmtId="0" fontId="9" fillId="0" borderId="3" xfId="5" applyFont="1" applyBorder="1" applyAlignment="1">
      <alignment vertical="top"/>
    </xf>
    <xf numFmtId="49" fontId="9" fillId="0" borderId="3" xfId="5" applyNumberFormat="1" applyFont="1" applyBorder="1" applyAlignment="1">
      <alignment horizontal="center" vertical="top"/>
    </xf>
    <xf numFmtId="0" fontId="8" fillId="0" borderId="3" xfId="5" applyFont="1" applyBorder="1" applyAlignment="1">
      <alignment horizontal="center" vertical="top"/>
    </xf>
    <xf numFmtId="49" fontId="8" fillId="0" borderId="3" xfId="5" applyNumberFormat="1" applyFont="1" applyBorder="1" applyAlignment="1">
      <alignment horizontal="center" vertical="top"/>
    </xf>
    <xf numFmtId="0" fontId="8" fillId="0" borderId="3" xfId="5" applyFont="1" applyBorder="1" applyAlignment="1">
      <alignment vertical="top"/>
    </xf>
    <xf numFmtId="3" fontId="8" fillId="0" borderId="3" xfId="5" applyNumberFormat="1" applyFont="1" applyBorder="1" applyAlignment="1">
      <alignment vertical="top"/>
    </xf>
    <xf numFmtId="3" fontId="9" fillId="0" borderId="3" xfId="5" applyNumberFormat="1" applyFont="1" applyBorder="1"/>
    <xf numFmtId="3" fontId="9" fillId="0" borderId="3" xfId="5" applyNumberFormat="1" applyFont="1" applyBorder="1" applyAlignment="1">
      <alignment vertical="top"/>
    </xf>
    <xf numFmtId="0" fontId="8" fillId="0" borderId="3" xfId="5" applyFont="1" applyBorder="1" applyAlignment="1">
      <alignment vertical="top" wrapText="1"/>
    </xf>
    <xf numFmtId="0" fontId="9" fillId="0" borderId="0" xfId="5" applyFont="1" applyAlignment="1">
      <alignment horizontal="center" vertical="top" wrapText="1"/>
    </xf>
    <xf numFmtId="0" fontId="8" fillId="0" borderId="0" xfId="5" applyFont="1" applyAlignment="1">
      <alignment vertical="top" wrapText="1"/>
    </xf>
    <xf numFmtId="3" fontId="9" fillId="0" borderId="0" xfId="5" applyNumberFormat="1" applyFont="1" applyAlignment="1">
      <alignment vertical="top" wrapText="1"/>
    </xf>
    <xf numFmtId="0" fontId="8" fillId="0" borderId="0" xfId="5" applyFont="1" applyAlignment="1">
      <alignment wrapText="1"/>
    </xf>
    <xf numFmtId="49" fontId="9" fillId="0" borderId="0" xfId="5" applyNumberFormat="1" applyFont="1" applyAlignment="1">
      <alignment horizontal="center" wrapText="1"/>
    </xf>
    <xf numFmtId="0" fontId="9" fillId="0" borderId="3" xfId="5" applyFont="1" applyBorder="1" applyAlignment="1">
      <alignment vertical="top" wrapText="1"/>
    </xf>
    <xf numFmtId="0" fontId="9" fillId="0" borderId="3" xfId="5" applyFont="1" applyBorder="1" applyAlignment="1">
      <alignment horizontal="center" vertical="top" wrapText="1"/>
    </xf>
    <xf numFmtId="0" fontId="12" fillId="0" borderId="6" xfId="0" applyFont="1" applyBorder="1"/>
    <xf numFmtId="0" fontId="4" fillId="0" borderId="6" xfId="0" applyFont="1" applyBorder="1"/>
    <xf numFmtId="49" fontId="11" fillId="5" borderId="3" xfId="5" applyNumberFormat="1" applyFont="1" applyFill="1" applyBorder="1" applyAlignment="1">
      <alignment vertical="center"/>
    </xf>
    <xf numFmtId="49" fontId="11" fillId="5" borderId="3" xfId="5" applyNumberFormat="1" applyFont="1" applyFill="1" applyBorder="1" applyAlignment="1">
      <alignment horizontal="center" vertical="center"/>
    </xf>
    <xf numFmtId="49" fontId="11" fillId="5" borderId="3" xfId="5" applyNumberFormat="1" applyFont="1" applyFill="1" applyBorder="1" applyAlignment="1">
      <alignment horizontal="center" vertical="center" wrapText="1"/>
    </xf>
    <xf numFmtId="49" fontId="11" fillId="5" borderId="3" xfId="5" applyNumberFormat="1" applyFont="1" applyFill="1" applyBorder="1" applyAlignment="1">
      <alignment horizontal="center" vertical="top" wrapText="1"/>
    </xf>
    <xf numFmtId="49" fontId="8" fillId="0" borderId="3" xfId="5" applyNumberFormat="1" applyFont="1" applyBorder="1" applyAlignment="1">
      <alignment vertical="top" wrapText="1"/>
    </xf>
    <xf numFmtId="49" fontId="10" fillId="0" borderId="3" xfId="5" applyNumberFormat="1" applyFont="1" applyBorder="1" applyAlignment="1">
      <alignment horizontal="center" vertical="center"/>
    </xf>
    <xf numFmtId="3" fontId="11" fillId="5" borderId="3" xfId="5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 indent="2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2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</cellXfs>
  <cellStyles count="7">
    <cellStyle name="Millares" xfId="1" builtinId="3"/>
    <cellStyle name="Millares 10" xfId="2" xr:uid="{F3D5F985-F916-43A4-A9D9-1FB3E041B830}"/>
    <cellStyle name="Millares 2" xfId="6" xr:uid="{50551AFB-571A-4E38-9624-7D03BF2599CF}"/>
    <cellStyle name="Normal" xfId="0" builtinId="0"/>
    <cellStyle name="Normal 2" xfId="5" xr:uid="{9FBBCF53-A5F0-4A50-9258-663A2F8AC203}"/>
    <cellStyle name="Normal 2 2" xfId="4" xr:uid="{9A684A0D-58D9-4E31-A314-522237A9EC5F}"/>
    <cellStyle name="Normal 5" xfId="3" xr:uid="{6ACDD194-6D7E-4D9A-B605-6DB2BB63982A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492125</xdr:colOff>
      <xdr:row>155</xdr:row>
      <xdr:rowOff>127000</xdr:rowOff>
    </xdr:from>
    <xdr:to>
      <xdr:col>1</xdr:col>
      <xdr:colOff>2587625</xdr:colOff>
      <xdr:row>155</xdr:row>
      <xdr:rowOff>158750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D5CA625-5DC6-4E55-9F3B-CEDA1D0BED8B}"/>
            </a:ext>
          </a:extLst>
        </xdr:cNvPr>
        <xdr:cNvCxnSpPr/>
      </xdr:nvCxnSpPr>
      <xdr:spPr>
        <a:xfrm>
          <a:off x="1520825" y="34378900"/>
          <a:ext cx="2095500" cy="31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156</xdr:row>
      <xdr:rowOff>3175</xdr:rowOff>
    </xdr:from>
    <xdr:to>
      <xdr:col>2</xdr:col>
      <xdr:colOff>2301875</xdr:colOff>
      <xdr:row>156</xdr:row>
      <xdr:rowOff>12700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63D37A6-AB77-40AE-AEC6-11768A9DBF17}"/>
            </a:ext>
          </a:extLst>
        </xdr:cNvPr>
        <xdr:cNvCxnSpPr/>
      </xdr:nvCxnSpPr>
      <xdr:spPr>
        <a:xfrm flipV="1">
          <a:off x="4362450" y="27854275"/>
          <a:ext cx="21113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368300</xdr:colOff>
      <xdr:row>155</xdr:row>
      <xdr:rowOff>107950</xdr:rowOff>
    </xdr:from>
    <xdr:to>
      <xdr:col>3</xdr:col>
      <xdr:colOff>2984500</xdr:colOff>
      <xdr:row>155</xdr:row>
      <xdr:rowOff>111125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0788D3F-C89C-4B65-99D6-AF2FA116CB39}"/>
            </a:ext>
          </a:extLst>
        </xdr:cNvPr>
        <xdr:cNvCxnSpPr/>
      </xdr:nvCxnSpPr>
      <xdr:spPr>
        <a:xfrm>
          <a:off x="5454650" y="34359850"/>
          <a:ext cx="2616200" cy="3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2876550</xdr:colOff>
      <xdr:row>5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46AA752-E385-442D-981A-A3E4F779F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0"/>
          <a:ext cx="2876550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</xdr:row>
      <xdr:rowOff>28575</xdr:rowOff>
    </xdr:from>
    <xdr:to>
      <xdr:col>9</xdr:col>
      <xdr:colOff>1009650</xdr:colOff>
      <xdr:row>5</xdr:row>
      <xdr:rowOff>57150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E6BD1D7-0304-4613-AB8F-B2BAFC7C19F6}"/>
            </a:ext>
          </a:extLst>
        </xdr:cNvPr>
        <xdr:cNvSpPr txBox="1">
          <a:spLocks noChangeArrowheads="1"/>
        </xdr:cNvSpPr>
      </xdr:nvSpPr>
      <xdr:spPr bwMode="auto">
        <a:xfrm>
          <a:off x="6896100" y="571500"/>
          <a:ext cx="2162175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REGISTRO INTERNO ONAPRES</a:t>
          </a:r>
        </a:p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NUMERO:</a:t>
          </a:r>
        </a:p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HORA:</a:t>
          </a:r>
        </a:p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FECHA:</a:t>
          </a:r>
        </a:p>
      </xdr:txBody>
    </xdr:sp>
    <xdr:clientData/>
  </xdr:twoCellAnchor>
  <xdr:twoCellAnchor>
    <xdr:from>
      <xdr:col>6</xdr:col>
      <xdr:colOff>723900</xdr:colOff>
      <xdr:row>3</xdr:row>
      <xdr:rowOff>133350</xdr:rowOff>
    </xdr:from>
    <xdr:to>
      <xdr:col>9</xdr:col>
      <xdr:colOff>733425</xdr:colOff>
      <xdr:row>3</xdr:row>
      <xdr:rowOff>133350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4477A680-0BB1-4B88-ACC1-B5A23A848F5E}"/>
            </a:ext>
          </a:extLst>
        </xdr:cNvPr>
        <xdr:cNvSpPr>
          <a:spLocks noChangeShapeType="1"/>
        </xdr:cNvSpPr>
      </xdr:nvSpPr>
      <xdr:spPr bwMode="auto">
        <a:xfrm>
          <a:off x="7286625" y="87630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600075</xdr:colOff>
      <xdr:row>4</xdr:row>
      <xdr:rowOff>114300</xdr:rowOff>
    </xdr:from>
    <xdr:to>
      <xdr:col>9</xdr:col>
      <xdr:colOff>809625</xdr:colOff>
      <xdr:row>4</xdr:row>
      <xdr:rowOff>114300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36C8C1AD-BBFC-41D5-89D9-ECBD402A8577}"/>
            </a:ext>
          </a:extLst>
        </xdr:cNvPr>
        <xdr:cNvSpPr>
          <a:spLocks noChangeShapeType="1"/>
        </xdr:cNvSpPr>
      </xdr:nvSpPr>
      <xdr:spPr bwMode="auto">
        <a:xfrm>
          <a:off x="7286625" y="1190625"/>
          <a:ext cx="1571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</xdr:colOff>
      <xdr:row>3</xdr:row>
      <xdr:rowOff>190500</xdr:rowOff>
    </xdr:from>
    <xdr:to>
      <xdr:col>4</xdr:col>
      <xdr:colOff>0</xdr:colOff>
      <xdr:row>3</xdr:row>
      <xdr:rowOff>190500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8046D900-BC6A-4C7F-8432-7F19CDEC77D2}"/>
            </a:ext>
          </a:extLst>
        </xdr:cNvPr>
        <xdr:cNvSpPr>
          <a:spLocks noChangeShapeType="1"/>
        </xdr:cNvSpPr>
      </xdr:nvSpPr>
      <xdr:spPr bwMode="auto">
        <a:xfrm>
          <a:off x="3724275" y="119062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428625</xdr:colOff>
      <xdr:row>4</xdr:row>
      <xdr:rowOff>180975</xdr:rowOff>
    </xdr:from>
    <xdr:to>
      <xdr:col>3</xdr:col>
      <xdr:colOff>438150</xdr:colOff>
      <xdr:row>4</xdr:row>
      <xdr:rowOff>180975</xdr:rowOff>
    </xdr:to>
    <xdr:sp macro="" textlink="">
      <xdr:nvSpPr>
        <xdr:cNvPr id="8" name="Line 12">
          <a:extLst>
            <a:ext uri="{FF2B5EF4-FFF2-40B4-BE49-F238E27FC236}">
              <a16:creationId xmlns:a16="http://schemas.microsoft.com/office/drawing/2014/main" id="{574F1605-E4E4-4F6A-ACA2-F4A1EE6CF44F}"/>
            </a:ext>
          </a:extLst>
        </xdr:cNvPr>
        <xdr:cNvSpPr>
          <a:spLocks noChangeShapeType="1"/>
        </xdr:cNvSpPr>
      </xdr:nvSpPr>
      <xdr:spPr bwMode="auto">
        <a:xfrm>
          <a:off x="333375" y="12573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409575</xdr:colOff>
      <xdr:row>2</xdr:row>
      <xdr:rowOff>190500</xdr:rowOff>
    </xdr:from>
    <xdr:to>
      <xdr:col>5</xdr:col>
      <xdr:colOff>1724025</xdr:colOff>
      <xdr:row>2</xdr:row>
      <xdr:rowOff>190500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id="{1906A72C-3BD8-4687-81C3-C6E7504A0BEA}"/>
            </a:ext>
          </a:extLst>
        </xdr:cNvPr>
        <xdr:cNvSpPr>
          <a:spLocks noChangeShapeType="1"/>
        </xdr:cNvSpPr>
      </xdr:nvSpPr>
      <xdr:spPr bwMode="auto">
        <a:xfrm>
          <a:off x="1390650" y="733425"/>
          <a:ext cx="2076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428625</xdr:colOff>
      <xdr:row>71</xdr:row>
      <xdr:rowOff>127000</xdr:rowOff>
    </xdr:from>
    <xdr:to>
      <xdr:col>1</xdr:col>
      <xdr:colOff>2730500</xdr:colOff>
      <xdr:row>71</xdr:row>
      <xdr:rowOff>136525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379AACD-2F0F-4956-AD8D-954D410D8292}"/>
            </a:ext>
          </a:extLst>
        </xdr:cNvPr>
        <xdr:cNvCxnSpPr/>
      </xdr:nvCxnSpPr>
      <xdr:spPr>
        <a:xfrm flipV="1">
          <a:off x="4600575" y="27778075"/>
          <a:ext cx="4826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368300</xdr:colOff>
      <xdr:row>71</xdr:row>
      <xdr:rowOff>107950</xdr:rowOff>
    </xdr:from>
    <xdr:to>
      <xdr:col>2</xdr:col>
      <xdr:colOff>2984500</xdr:colOff>
      <xdr:row>71</xdr:row>
      <xdr:rowOff>111125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2DA3E687-CC31-4C56-BA2D-E2F25B8198D3}"/>
            </a:ext>
          </a:extLst>
        </xdr:cNvPr>
        <xdr:cNvCxnSpPr/>
      </xdr:nvCxnSpPr>
      <xdr:spPr>
        <a:xfrm>
          <a:off x="5454650" y="27759025"/>
          <a:ext cx="2616200" cy="3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68</xdr:row>
      <xdr:rowOff>127000</xdr:rowOff>
    </xdr:from>
    <xdr:to>
      <xdr:col>1</xdr:col>
      <xdr:colOff>2730500</xdr:colOff>
      <xdr:row>68</xdr:row>
      <xdr:rowOff>136525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61300282-BC6C-407F-9A1A-6C5F424F61F6}"/>
            </a:ext>
          </a:extLst>
        </xdr:cNvPr>
        <xdr:cNvCxnSpPr/>
      </xdr:nvCxnSpPr>
      <xdr:spPr>
        <a:xfrm flipV="1">
          <a:off x="4600575" y="27778075"/>
          <a:ext cx="4826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368300</xdr:colOff>
      <xdr:row>68</xdr:row>
      <xdr:rowOff>107950</xdr:rowOff>
    </xdr:from>
    <xdr:to>
      <xdr:col>2</xdr:col>
      <xdr:colOff>2984500</xdr:colOff>
      <xdr:row>68</xdr:row>
      <xdr:rowOff>111125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70ABF542-759B-47DF-9357-E0D9EAA6E8F2}"/>
            </a:ext>
          </a:extLst>
        </xdr:cNvPr>
        <xdr:cNvCxnSpPr/>
      </xdr:nvCxnSpPr>
      <xdr:spPr>
        <a:xfrm>
          <a:off x="5454650" y="27759025"/>
          <a:ext cx="2616200" cy="3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FDD13-3A7B-4621-B8A8-BE09F08B73A7}">
  <dimension ref="A1:P159"/>
  <sheetViews>
    <sheetView showGridLines="0" tabSelected="1" topLeftCell="A142" zoomScaleNormal="100" workbookViewId="0">
      <selection activeCell="C160" sqref="C160"/>
    </sheetView>
  </sheetViews>
  <sheetFormatPr baseColWidth="10" defaultColWidth="47.140625" defaultRowHeight="15.75" x14ac:dyDescent="0.25"/>
  <cols>
    <col min="1" max="1" width="15.42578125" style="10" bestFit="1" customWidth="1"/>
    <col min="2" max="2" width="47.140625" style="9"/>
    <col min="3" max="3" width="38.140625" style="9" customWidth="1"/>
    <col min="4" max="4" width="47.140625" style="28"/>
    <col min="5" max="16384" width="47.140625" style="9"/>
  </cols>
  <sheetData>
    <row r="1" spans="1:16" x14ac:dyDescent="0.25">
      <c r="B1" s="73" t="s">
        <v>275</v>
      </c>
      <c r="C1" s="73"/>
      <c r="D1" s="73"/>
      <c r="E1" s="73"/>
    </row>
    <row r="2" spans="1:16" x14ac:dyDescent="0.25">
      <c r="B2" s="73" t="s">
        <v>276</v>
      </c>
      <c r="C2" s="73" t="s">
        <v>277</v>
      </c>
      <c r="D2" s="73"/>
      <c r="E2" s="73"/>
      <c r="F2" s="1"/>
    </row>
    <row r="3" spans="1:16" x14ac:dyDescent="0.25">
      <c r="B3" s="73" t="s">
        <v>278</v>
      </c>
      <c r="C3" s="73"/>
      <c r="D3" s="73"/>
      <c r="E3" s="73"/>
      <c r="F3" s="1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B4" s="73" t="s">
        <v>279</v>
      </c>
      <c r="C4" s="73"/>
      <c r="D4" s="73"/>
      <c r="E4" s="73"/>
      <c r="F4" s="10"/>
    </row>
    <row r="5" spans="1:16" x14ac:dyDescent="0.25">
      <c r="B5" s="74" t="s">
        <v>0</v>
      </c>
      <c r="C5" s="74"/>
      <c r="D5" s="74"/>
      <c r="E5" s="74"/>
      <c r="F5" s="10"/>
    </row>
    <row r="6" spans="1:16" ht="16.5" thickBot="1" x14ac:dyDescent="0.3"/>
    <row r="7" spans="1:16" ht="18.75" thickBot="1" x14ac:dyDescent="0.3">
      <c r="A7" s="24" t="s">
        <v>280</v>
      </c>
      <c r="B7" s="11" t="s">
        <v>1</v>
      </c>
      <c r="C7" s="11"/>
      <c r="D7" s="29" t="s">
        <v>281</v>
      </c>
      <c r="E7" s="12" t="s">
        <v>282</v>
      </c>
    </row>
    <row r="8" spans="1:16" x14ac:dyDescent="0.25">
      <c r="B8" s="75" t="s">
        <v>2</v>
      </c>
      <c r="C8" s="75"/>
      <c r="D8" s="30"/>
      <c r="E8" s="4"/>
    </row>
    <row r="9" spans="1:16" x14ac:dyDescent="0.25">
      <c r="B9" s="76" t="s">
        <v>283</v>
      </c>
      <c r="C9" s="76"/>
      <c r="D9" s="31">
        <f>SUM(D10:D27)</f>
        <v>529756351.29999995</v>
      </c>
      <c r="E9" s="13"/>
    </row>
    <row r="10" spans="1:16" x14ac:dyDescent="0.25">
      <c r="B10" s="72" t="s">
        <v>3</v>
      </c>
      <c r="C10" s="72"/>
      <c r="D10" s="32"/>
      <c r="E10" s="5"/>
    </row>
    <row r="11" spans="1:16" x14ac:dyDescent="0.25">
      <c r="A11" s="25" t="s">
        <v>58</v>
      </c>
      <c r="B11" s="14" t="s">
        <v>59</v>
      </c>
      <c r="C11" s="14"/>
      <c r="D11" s="32">
        <v>211161883.90000001</v>
      </c>
      <c r="E11" s="5"/>
    </row>
    <row r="12" spans="1:16" x14ac:dyDescent="0.25">
      <c r="A12" s="25" t="s">
        <v>60</v>
      </c>
      <c r="B12" s="14" t="s">
        <v>61</v>
      </c>
      <c r="C12" s="14"/>
      <c r="D12" s="32">
        <v>135124474.09999999</v>
      </c>
      <c r="E12" s="5"/>
    </row>
    <row r="13" spans="1:16" x14ac:dyDescent="0.25">
      <c r="A13" s="25" t="s">
        <v>62</v>
      </c>
      <c r="B13" s="14" t="s">
        <v>63</v>
      </c>
      <c r="C13" s="14"/>
      <c r="D13" s="32">
        <v>27977419.800000001</v>
      </c>
      <c r="E13" s="5"/>
    </row>
    <row r="14" spans="1:16" x14ac:dyDescent="0.25">
      <c r="A14" s="25" t="s">
        <v>64</v>
      </c>
      <c r="B14" s="14" t="s">
        <v>65</v>
      </c>
      <c r="C14" s="14"/>
      <c r="D14" s="32">
        <v>24861647.800000001</v>
      </c>
      <c r="E14" s="5"/>
    </row>
    <row r="15" spans="1:16" x14ac:dyDescent="0.25">
      <c r="A15" s="25" t="s">
        <v>66</v>
      </c>
      <c r="B15" s="14" t="s">
        <v>67</v>
      </c>
      <c r="C15" s="14"/>
      <c r="D15" s="32">
        <v>40040000</v>
      </c>
      <c r="E15" s="5"/>
    </row>
    <row r="16" spans="1:16" x14ac:dyDescent="0.25">
      <c r="A16" s="25" t="s">
        <v>68</v>
      </c>
      <c r="B16" s="14" t="s">
        <v>69</v>
      </c>
      <c r="C16" s="14"/>
      <c r="D16" s="32">
        <v>990000</v>
      </c>
      <c r="E16" s="5"/>
    </row>
    <row r="17" spans="1:5" x14ac:dyDescent="0.25">
      <c r="A17" s="25" t="s">
        <v>70</v>
      </c>
      <c r="B17" s="14" t="s">
        <v>71</v>
      </c>
      <c r="C17" s="14"/>
      <c r="D17" s="32">
        <v>1529330</v>
      </c>
      <c r="E17" s="5"/>
    </row>
    <row r="18" spans="1:5" x14ac:dyDescent="0.25">
      <c r="A18" s="25" t="s">
        <v>72</v>
      </c>
      <c r="B18" s="14" t="s">
        <v>73</v>
      </c>
      <c r="C18" s="14"/>
      <c r="D18" s="32">
        <v>33354165.899999999</v>
      </c>
      <c r="E18" s="5"/>
    </row>
    <row r="19" spans="1:5" x14ac:dyDescent="0.25">
      <c r="A19" s="25" t="s">
        <v>74</v>
      </c>
      <c r="B19" s="14" t="s">
        <v>75</v>
      </c>
      <c r="C19" s="14"/>
      <c r="D19" s="32">
        <v>11965800</v>
      </c>
      <c r="E19" s="5"/>
    </row>
    <row r="20" spans="1:5" x14ac:dyDescent="0.25">
      <c r="A20" s="25" t="s">
        <v>76</v>
      </c>
      <c r="B20" s="14" t="s">
        <v>77</v>
      </c>
      <c r="C20" s="14"/>
      <c r="D20" s="32">
        <v>3588750</v>
      </c>
      <c r="E20" s="5"/>
    </row>
    <row r="21" spans="1:5" x14ac:dyDescent="0.25">
      <c r="A21" s="25" t="s">
        <v>78</v>
      </c>
      <c r="B21" s="14" t="s">
        <v>79</v>
      </c>
      <c r="C21" s="14"/>
      <c r="D21" s="32">
        <v>6336013.2000000002</v>
      </c>
      <c r="E21" s="5"/>
    </row>
    <row r="22" spans="1:5" x14ac:dyDescent="0.25">
      <c r="A22" s="25" t="s">
        <v>80</v>
      </c>
      <c r="B22" s="14" t="s">
        <v>81</v>
      </c>
      <c r="C22" s="14"/>
      <c r="D22" s="32">
        <v>165000</v>
      </c>
      <c r="E22" s="5"/>
    </row>
    <row r="23" spans="1:5" x14ac:dyDescent="0.25">
      <c r="A23" s="25" t="s">
        <v>82</v>
      </c>
      <c r="B23" s="14" t="s">
        <v>83</v>
      </c>
      <c r="C23" s="14"/>
      <c r="D23" s="32">
        <v>1430000</v>
      </c>
      <c r="E23" s="5"/>
    </row>
    <row r="24" spans="1:5" x14ac:dyDescent="0.25">
      <c r="A24" s="25" t="s">
        <v>84</v>
      </c>
      <c r="B24" s="14" t="s">
        <v>85</v>
      </c>
      <c r="C24" s="14"/>
      <c r="D24" s="32">
        <v>1144218.8999999999</v>
      </c>
      <c r="E24" s="5"/>
    </row>
    <row r="25" spans="1:5" x14ac:dyDescent="0.25">
      <c r="A25" s="25" t="s">
        <v>86</v>
      </c>
      <c r="B25" s="14" t="s">
        <v>87</v>
      </c>
      <c r="C25" s="14"/>
      <c r="D25" s="32">
        <v>14278245.300000001</v>
      </c>
      <c r="E25" s="5"/>
    </row>
    <row r="26" spans="1:5" x14ac:dyDescent="0.25">
      <c r="A26" s="25" t="s">
        <v>88</v>
      </c>
      <c r="B26" s="14" t="s">
        <v>89</v>
      </c>
      <c r="C26" s="14"/>
      <c r="D26" s="32">
        <v>11725041.9</v>
      </c>
      <c r="E26" s="5"/>
    </row>
    <row r="27" spans="1:5" x14ac:dyDescent="0.25">
      <c r="A27" s="25" t="s">
        <v>90</v>
      </c>
      <c r="B27" s="14" t="s">
        <v>91</v>
      </c>
      <c r="C27" s="14"/>
      <c r="D27" s="32">
        <v>4084360.5</v>
      </c>
      <c r="E27" s="5"/>
    </row>
    <row r="28" spans="1:5" x14ac:dyDescent="0.25">
      <c r="B28" s="77" t="s">
        <v>284</v>
      </c>
      <c r="C28" s="77"/>
      <c r="D28" s="31">
        <f>SUM(D29:D57)</f>
        <v>201065887</v>
      </c>
      <c r="E28" s="15"/>
    </row>
    <row r="29" spans="1:5" x14ac:dyDescent="0.25">
      <c r="B29" s="72" t="s">
        <v>4</v>
      </c>
      <c r="C29" s="72"/>
      <c r="D29" s="32">
        <v>0</v>
      </c>
    </row>
    <row r="30" spans="1:5" x14ac:dyDescent="0.25">
      <c r="A30" s="10" t="s">
        <v>92</v>
      </c>
      <c r="B30" s="14" t="s">
        <v>93</v>
      </c>
      <c r="C30" s="14"/>
      <c r="D30" s="32">
        <v>4103147.4</v>
      </c>
    </row>
    <row r="31" spans="1:5" x14ac:dyDescent="0.25">
      <c r="A31" s="10" t="s">
        <v>94</v>
      </c>
      <c r="B31" s="14" t="s">
        <v>95</v>
      </c>
      <c r="C31" s="14"/>
      <c r="D31" s="32">
        <v>3675019.7</v>
      </c>
    </row>
    <row r="32" spans="1:5" x14ac:dyDescent="0.25">
      <c r="A32" s="10" t="s">
        <v>96</v>
      </c>
      <c r="B32" s="14" t="s">
        <v>97</v>
      </c>
      <c r="C32" s="14"/>
      <c r="D32" s="32">
        <v>64130000</v>
      </c>
    </row>
    <row r="33" spans="1:4" x14ac:dyDescent="0.25">
      <c r="A33" s="10" t="s">
        <v>98</v>
      </c>
      <c r="B33" s="14" t="s">
        <v>99</v>
      </c>
      <c r="C33" s="14"/>
      <c r="D33" s="32">
        <v>457564.8</v>
      </c>
    </row>
    <row r="34" spans="1:4" x14ac:dyDescent="0.25">
      <c r="A34" s="10" t="s">
        <v>100</v>
      </c>
      <c r="B34" s="14" t="s">
        <v>101</v>
      </c>
      <c r="C34" s="14"/>
      <c r="D34" s="32">
        <v>132000</v>
      </c>
    </row>
    <row r="35" spans="1:4" x14ac:dyDescent="0.25">
      <c r="A35" s="10" t="s">
        <v>102</v>
      </c>
      <c r="B35" s="14" t="s">
        <v>103</v>
      </c>
      <c r="C35" s="14"/>
      <c r="D35" s="32">
        <v>5139459.5999999996</v>
      </c>
    </row>
    <row r="36" spans="1:4" x14ac:dyDescent="0.25">
      <c r="A36" s="10" t="s">
        <v>104</v>
      </c>
      <c r="B36" s="14" t="s">
        <v>105</v>
      </c>
      <c r="C36" s="14"/>
      <c r="D36" s="32">
        <v>418000</v>
      </c>
    </row>
    <row r="37" spans="1:4" x14ac:dyDescent="0.25">
      <c r="A37" s="10" t="s">
        <v>106</v>
      </c>
      <c r="B37" s="14" t="s">
        <v>107</v>
      </c>
      <c r="C37" s="14"/>
      <c r="D37" s="32">
        <v>5280000</v>
      </c>
    </row>
    <row r="38" spans="1:4" x14ac:dyDescent="0.25">
      <c r="A38" s="10" t="s">
        <v>108</v>
      </c>
      <c r="B38" s="14" t="s">
        <v>109</v>
      </c>
      <c r="C38" s="14"/>
      <c r="D38" s="32">
        <v>1947000</v>
      </c>
    </row>
    <row r="39" spans="1:4" x14ac:dyDescent="0.25">
      <c r="A39" s="10" t="s">
        <v>110</v>
      </c>
      <c r="B39" s="14" t="s">
        <v>111</v>
      </c>
      <c r="C39" s="14"/>
      <c r="D39" s="32">
        <v>2684000</v>
      </c>
    </row>
    <row r="40" spans="1:4" x14ac:dyDescent="0.25">
      <c r="A40" s="10" t="s">
        <v>112</v>
      </c>
      <c r="B40" s="14" t="s">
        <v>113</v>
      </c>
      <c r="C40" s="14"/>
      <c r="D40" s="32">
        <v>2398000</v>
      </c>
    </row>
    <row r="41" spans="1:4" x14ac:dyDescent="0.25">
      <c r="A41" s="10" t="s">
        <v>114</v>
      </c>
      <c r="B41" s="14" t="s">
        <v>115</v>
      </c>
      <c r="C41" s="14"/>
      <c r="D41" s="32">
        <v>275000</v>
      </c>
    </row>
    <row r="42" spans="1:4" x14ac:dyDescent="0.25">
      <c r="A42" s="10" t="s">
        <v>116</v>
      </c>
      <c r="B42" s="14" t="s">
        <v>117</v>
      </c>
      <c r="C42" s="14"/>
      <c r="D42" s="32">
        <v>66000</v>
      </c>
    </row>
    <row r="43" spans="1:4" x14ac:dyDescent="0.25">
      <c r="A43" s="10" t="s">
        <v>118</v>
      </c>
      <c r="B43" s="14" t="s">
        <v>119</v>
      </c>
      <c r="C43" s="14"/>
      <c r="D43" s="32">
        <v>1158300</v>
      </c>
    </row>
    <row r="44" spans="1:4" ht="31.5" x14ac:dyDescent="0.25">
      <c r="A44" s="10" t="s">
        <v>120</v>
      </c>
      <c r="B44" s="14" t="s">
        <v>121</v>
      </c>
      <c r="C44" s="14"/>
      <c r="D44" s="32">
        <v>6505400</v>
      </c>
    </row>
    <row r="45" spans="1:4" x14ac:dyDescent="0.25">
      <c r="A45" s="10" t="s">
        <v>122</v>
      </c>
      <c r="B45" s="14" t="s">
        <v>123</v>
      </c>
      <c r="C45" s="14"/>
      <c r="D45" s="32">
        <v>3245000</v>
      </c>
    </row>
    <row r="46" spans="1:4" x14ac:dyDescent="0.25">
      <c r="A46" s="10" t="s">
        <v>124</v>
      </c>
      <c r="B46" s="14" t="s">
        <v>125</v>
      </c>
      <c r="C46" s="14"/>
      <c r="D46" s="32">
        <v>528000</v>
      </c>
    </row>
    <row r="47" spans="1:4" ht="31.5" x14ac:dyDescent="0.25">
      <c r="A47" s="10" t="s">
        <v>126</v>
      </c>
      <c r="B47" s="14" t="s">
        <v>127</v>
      </c>
      <c r="C47" s="14"/>
      <c r="D47" s="32">
        <v>24255036.300000001</v>
      </c>
    </row>
    <row r="48" spans="1:4" ht="31.5" x14ac:dyDescent="0.25">
      <c r="A48" s="10" t="s">
        <v>128</v>
      </c>
      <c r="B48" s="14" t="s">
        <v>129</v>
      </c>
      <c r="C48" s="14"/>
      <c r="D48" s="32">
        <v>1320000</v>
      </c>
    </row>
    <row r="49" spans="1:5" ht="31.5" x14ac:dyDescent="0.25">
      <c r="A49" s="10" t="s">
        <v>130</v>
      </c>
      <c r="B49" s="14" t="s">
        <v>131</v>
      </c>
      <c r="C49" s="14"/>
      <c r="D49" s="32">
        <v>935000</v>
      </c>
    </row>
    <row r="50" spans="1:5" ht="31.5" x14ac:dyDescent="0.25">
      <c r="A50" s="10" t="s">
        <v>132</v>
      </c>
      <c r="B50" s="14" t="s">
        <v>133</v>
      </c>
      <c r="C50" s="14"/>
      <c r="D50" s="32">
        <v>319000</v>
      </c>
    </row>
    <row r="51" spans="1:5" ht="31.5" x14ac:dyDescent="0.25">
      <c r="A51" s="10" t="s">
        <v>134</v>
      </c>
      <c r="B51" s="14" t="s">
        <v>135</v>
      </c>
      <c r="C51" s="14"/>
      <c r="D51" s="32">
        <v>26400</v>
      </c>
    </row>
    <row r="52" spans="1:5" ht="31.5" x14ac:dyDescent="0.25">
      <c r="A52" s="10" t="s">
        <v>136</v>
      </c>
      <c r="B52" s="14" t="s">
        <v>137</v>
      </c>
      <c r="C52" s="14"/>
      <c r="D52" s="32">
        <v>8757133</v>
      </c>
    </row>
    <row r="53" spans="1:5" ht="31.5" x14ac:dyDescent="0.25">
      <c r="A53" s="10" t="s">
        <v>138</v>
      </c>
      <c r="B53" s="14" t="s">
        <v>139</v>
      </c>
      <c r="C53" s="14"/>
      <c r="D53" s="32">
        <v>39600000</v>
      </c>
    </row>
    <row r="54" spans="1:5" ht="31.5" x14ac:dyDescent="0.25">
      <c r="A54" s="10" t="s">
        <v>140</v>
      </c>
      <c r="B54" s="14" t="s">
        <v>141</v>
      </c>
      <c r="C54" s="14"/>
      <c r="D54" s="32">
        <v>16500000</v>
      </c>
    </row>
    <row r="55" spans="1:5" x14ac:dyDescent="0.25">
      <c r="A55" s="10" t="s">
        <v>142</v>
      </c>
      <c r="B55" s="14" t="s">
        <v>143</v>
      </c>
      <c r="C55" s="14"/>
      <c r="D55" s="32">
        <v>5274885</v>
      </c>
    </row>
    <row r="56" spans="1:5" x14ac:dyDescent="0.25">
      <c r="A56" s="10" t="s">
        <v>144</v>
      </c>
      <c r="B56" s="14" t="s">
        <v>145</v>
      </c>
      <c r="C56" s="14"/>
      <c r="D56" s="32">
        <v>462283.8</v>
      </c>
    </row>
    <row r="57" spans="1:5" x14ac:dyDescent="0.25">
      <c r="A57" s="10" t="s">
        <v>146</v>
      </c>
      <c r="B57" s="14" t="s">
        <v>147</v>
      </c>
      <c r="C57" s="14"/>
      <c r="D57" s="32">
        <v>1474257.4</v>
      </c>
    </row>
    <row r="58" spans="1:5" x14ac:dyDescent="0.25">
      <c r="B58" s="77" t="s">
        <v>285</v>
      </c>
      <c r="C58" s="77"/>
      <c r="D58" s="31">
        <f>SUM(D59:D86)</f>
        <v>477181033.99999988</v>
      </c>
      <c r="E58" s="15"/>
    </row>
    <row r="59" spans="1:5" x14ac:dyDescent="0.25">
      <c r="B59" s="72" t="s">
        <v>5</v>
      </c>
      <c r="C59" s="72"/>
      <c r="D59" s="32" t="s">
        <v>224</v>
      </c>
    </row>
    <row r="60" spans="1:5" x14ac:dyDescent="0.25">
      <c r="A60" s="10" t="s">
        <v>148</v>
      </c>
      <c r="B60" s="14" t="s">
        <v>149</v>
      </c>
      <c r="C60" s="14"/>
      <c r="D60" s="32">
        <v>715000</v>
      </c>
    </row>
    <row r="61" spans="1:5" x14ac:dyDescent="0.25">
      <c r="A61" s="10" t="s">
        <v>150</v>
      </c>
      <c r="B61" s="14" t="s">
        <v>151</v>
      </c>
      <c r="C61" s="14"/>
      <c r="D61" s="32">
        <v>193788969</v>
      </c>
    </row>
    <row r="62" spans="1:5" x14ac:dyDescent="0.25">
      <c r="A62" s="10" t="s">
        <v>152</v>
      </c>
      <c r="B62" s="14" t="s">
        <v>153</v>
      </c>
      <c r="C62" s="14"/>
      <c r="D62" s="32">
        <v>774427.5</v>
      </c>
    </row>
    <row r="63" spans="1:5" x14ac:dyDescent="0.25">
      <c r="A63" s="10" t="s">
        <v>154</v>
      </c>
      <c r="B63" s="14" t="s">
        <v>155</v>
      </c>
      <c r="C63" s="14"/>
      <c r="D63" s="32">
        <v>103702.5</v>
      </c>
    </row>
    <row r="64" spans="1:5" x14ac:dyDescent="0.25">
      <c r="A64" s="10" t="s">
        <v>156</v>
      </c>
      <c r="B64" s="14" t="s">
        <v>157</v>
      </c>
      <c r="C64" s="14"/>
      <c r="D64" s="32">
        <v>55357.5</v>
      </c>
    </row>
    <row r="65" spans="1:4" x14ac:dyDescent="0.25">
      <c r="A65" s="10" t="s">
        <v>158</v>
      </c>
      <c r="B65" s="14" t="s">
        <v>159</v>
      </c>
      <c r="C65" s="14"/>
      <c r="D65" s="32">
        <v>788432.7</v>
      </c>
    </row>
    <row r="66" spans="1:4" x14ac:dyDescent="0.25">
      <c r="A66" s="10" t="s">
        <v>160</v>
      </c>
      <c r="B66" s="14" t="s">
        <v>161</v>
      </c>
      <c r="C66" s="14"/>
      <c r="D66" s="32">
        <v>60500</v>
      </c>
    </row>
    <row r="67" spans="1:4" x14ac:dyDescent="0.25">
      <c r="A67" s="10" t="s">
        <v>162</v>
      </c>
      <c r="B67" s="14" t="s">
        <v>163</v>
      </c>
      <c r="C67" s="14"/>
      <c r="D67" s="32">
        <v>26074589.199999999</v>
      </c>
    </row>
    <row r="68" spans="1:4" x14ac:dyDescent="0.25">
      <c r="A68" s="10" t="s">
        <v>164</v>
      </c>
      <c r="B68" s="14" t="s">
        <v>165</v>
      </c>
      <c r="C68" s="14"/>
      <c r="D68" s="32">
        <v>275000</v>
      </c>
    </row>
    <row r="69" spans="1:4" x14ac:dyDescent="0.25">
      <c r="A69" s="10" t="s">
        <v>166</v>
      </c>
      <c r="B69" s="14" t="s">
        <v>167</v>
      </c>
      <c r="C69" s="14"/>
      <c r="D69" s="32">
        <v>4444000</v>
      </c>
    </row>
    <row r="70" spans="1:4" x14ac:dyDescent="0.25">
      <c r="A70" s="10" t="s">
        <v>168</v>
      </c>
      <c r="B70" s="14" t="s">
        <v>169</v>
      </c>
      <c r="C70" s="14"/>
      <c r="D70" s="32">
        <v>1320000</v>
      </c>
    </row>
    <row r="71" spans="1:4" x14ac:dyDescent="0.25">
      <c r="A71" s="10" t="s">
        <v>170</v>
      </c>
      <c r="B71" s="14" t="s">
        <v>171</v>
      </c>
      <c r="C71" s="14"/>
      <c r="D71" s="32">
        <v>990000</v>
      </c>
    </row>
    <row r="72" spans="1:4" x14ac:dyDescent="0.25">
      <c r="A72" s="10" t="s">
        <v>172</v>
      </c>
      <c r="B72" s="14" t="s">
        <v>173</v>
      </c>
      <c r="C72" s="14"/>
      <c r="D72" s="32">
        <v>550000</v>
      </c>
    </row>
    <row r="73" spans="1:4" x14ac:dyDescent="0.25">
      <c r="A73" s="10" t="s">
        <v>174</v>
      </c>
      <c r="B73" s="14" t="s">
        <v>175</v>
      </c>
      <c r="C73" s="14"/>
      <c r="D73" s="32">
        <v>4400000</v>
      </c>
    </row>
    <row r="74" spans="1:4" x14ac:dyDescent="0.25">
      <c r="A74" s="10" t="s">
        <v>176</v>
      </c>
      <c r="B74" s="14" t="s">
        <v>177</v>
      </c>
      <c r="C74" s="14"/>
      <c r="D74" s="32">
        <v>3745500</v>
      </c>
    </row>
    <row r="75" spans="1:4" x14ac:dyDescent="0.25">
      <c r="A75" s="10" t="s">
        <v>178</v>
      </c>
      <c r="B75" s="14" t="s">
        <v>179</v>
      </c>
      <c r="C75" s="14"/>
      <c r="D75" s="32">
        <v>175945</v>
      </c>
    </row>
    <row r="76" spans="1:4" x14ac:dyDescent="0.25">
      <c r="A76" s="10" t="s">
        <v>180</v>
      </c>
      <c r="B76" s="14" t="s">
        <v>181</v>
      </c>
      <c r="C76" s="14"/>
      <c r="D76" s="32">
        <v>74628752</v>
      </c>
    </row>
    <row r="77" spans="1:4" x14ac:dyDescent="0.25">
      <c r="A77" s="10" t="s">
        <v>182</v>
      </c>
      <c r="B77" s="14" t="s">
        <v>183</v>
      </c>
      <c r="C77" s="14"/>
      <c r="D77" s="32">
        <v>18199170</v>
      </c>
    </row>
    <row r="78" spans="1:4" ht="31.5" x14ac:dyDescent="0.25">
      <c r="A78" s="10" t="s">
        <v>184</v>
      </c>
      <c r="B78" s="14" t="s">
        <v>185</v>
      </c>
      <c r="C78" s="14"/>
      <c r="D78" s="32">
        <v>7776289.4000000004</v>
      </c>
    </row>
    <row r="79" spans="1:4" x14ac:dyDescent="0.25">
      <c r="A79" s="10" t="s">
        <v>186</v>
      </c>
      <c r="B79" s="14" t="s">
        <v>187</v>
      </c>
      <c r="C79" s="14"/>
      <c r="D79" s="32">
        <v>46384250</v>
      </c>
    </row>
    <row r="80" spans="1:4" x14ac:dyDescent="0.25">
      <c r="A80" s="10" t="s">
        <v>188</v>
      </c>
      <c r="B80" s="14" t="s">
        <v>189</v>
      </c>
      <c r="C80" s="14"/>
      <c r="D80" s="32">
        <v>41343940</v>
      </c>
    </row>
    <row r="81" spans="1:4" ht="31.5" x14ac:dyDescent="0.25">
      <c r="A81" s="10" t="s">
        <v>190</v>
      </c>
      <c r="B81" s="14" t="s">
        <v>191</v>
      </c>
      <c r="C81" s="14"/>
      <c r="D81" s="32">
        <v>668230.19999999995</v>
      </c>
    </row>
    <row r="82" spans="1:4" x14ac:dyDescent="0.25">
      <c r="A82" s="10" t="s">
        <v>192</v>
      </c>
      <c r="B82" s="14" t="s">
        <v>193</v>
      </c>
      <c r="C82" s="14"/>
      <c r="D82" s="32">
        <v>1885299.9</v>
      </c>
    </row>
    <row r="83" spans="1:4" ht="31.5" x14ac:dyDescent="0.25">
      <c r="A83" s="10" t="s">
        <v>194</v>
      </c>
      <c r="B83" s="14" t="s">
        <v>195</v>
      </c>
      <c r="C83" s="14"/>
      <c r="D83" s="32">
        <v>7987412.4000000004</v>
      </c>
    </row>
    <row r="84" spans="1:4" x14ac:dyDescent="0.25">
      <c r="A84" s="10" t="s">
        <v>196</v>
      </c>
      <c r="B84" s="14" t="s">
        <v>197</v>
      </c>
      <c r="C84" s="14"/>
      <c r="D84" s="32">
        <v>7040000</v>
      </c>
    </row>
    <row r="85" spans="1:4" x14ac:dyDescent="0.25">
      <c r="A85" s="10" t="s">
        <v>198</v>
      </c>
      <c r="B85" s="14" t="s">
        <v>199</v>
      </c>
      <c r="C85" s="14"/>
      <c r="D85" s="32">
        <v>32795066.699999999</v>
      </c>
    </row>
    <row r="86" spans="1:4" x14ac:dyDescent="0.25">
      <c r="A86" s="10" t="s">
        <v>200</v>
      </c>
      <c r="B86" s="14" t="s">
        <v>201</v>
      </c>
      <c r="C86" s="14"/>
      <c r="D86" s="32">
        <v>211200</v>
      </c>
    </row>
    <row r="87" spans="1:4" hidden="1" x14ac:dyDescent="0.25">
      <c r="B87" s="78" t="s">
        <v>6</v>
      </c>
      <c r="C87" s="78"/>
      <c r="D87" s="33">
        <f>+D88</f>
        <v>0</v>
      </c>
    </row>
    <row r="88" spans="1:4" hidden="1" x14ac:dyDescent="0.25">
      <c r="B88" s="72" t="s">
        <v>7</v>
      </c>
      <c r="C88" s="72"/>
      <c r="D88" s="32">
        <v>0</v>
      </c>
    </row>
    <row r="89" spans="1:4" hidden="1" x14ac:dyDescent="0.25">
      <c r="B89" s="72" t="s">
        <v>8</v>
      </c>
      <c r="C89" s="72"/>
      <c r="D89" s="32">
        <v>0</v>
      </c>
    </row>
    <row r="90" spans="1:4" hidden="1" x14ac:dyDescent="0.25">
      <c r="B90" s="72" t="s">
        <v>9</v>
      </c>
      <c r="C90" s="72"/>
      <c r="D90" s="32">
        <v>0</v>
      </c>
    </row>
    <row r="91" spans="1:4" hidden="1" x14ac:dyDescent="0.25">
      <c r="B91" s="72" t="s">
        <v>10</v>
      </c>
      <c r="C91" s="72"/>
      <c r="D91" s="32">
        <v>0</v>
      </c>
    </row>
    <row r="92" spans="1:4" hidden="1" x14ac:dyDescent="0.25">
      <c r="B92" s="72" t="s">
        <v>11</v>
      </c>
      <c r="C92" s="72"/>
      <c r="D92" s="32">
        <v>0</v>
      </c>
    </row>
    <row r="93" spans="1:4" hidden="1" x14ac:dyDescent="0.25">
      <c r="B93" s="72" t="s">
        <v>12</v>
      </c>
      <c r="C93" s="72"/>
      <c r="D93" s="32">
        <v>0</v>
      </c>
    </row>
    <row r="94" spans="1:4" hidden="1" x14ac:dyDescent="0.25">
      <c r="B94" s="72" t="s">
        <v>13</v>
      </c>
      <c r="C94" s="72"/>
      <c r="D94" s="32">
        <v>0</v>
      </c>
    </row>
    <row r="95" spans="1:4" hidden="1" x14ac:dyDescent="0.25">
      <c r="B95" s="77" t="s">
        <v>14</v>
      </c>
      <c r="C95" s="77"/>
      <c r="D95" s="31"/>
    </row>
    <row r="96" spans="1:4" hidden="1" x14ac:dyDescent="0.25">
      <c r="B96" s="72" t="s">
        <v>15</v>
      </c>
      <c r="C96" s="72"/>
      <c r="D96" s="32"/>
    </row>
    <row r="97" spans="1:4" hidden="1" x14ac:dyDescent="0.25">
      <c r="B97" s="72" t="s">
        <v>16</v>
      </c>
      <c r="C97" s="72"/>
      <c r="D97" s="32"/>
    </row>
    <row r="98" spans="1:4" hidden="1" x14ac:dyDescent="0.25">
      <c r="B98" s="72" t="s">
        <v>17</v>
      </c>
      <c r="C98" s="72"/>
      <c r="D98" s="32"/>
    </row>
    <row r="99" spans="1:4" hidden="1" x14ac:dyDescent="0.25">
      <c r="B99" s="72" t="s">
        <v>18</v>
      </c>
      <c r="C99" s="72"/>
      <c r="D99" s="32"/>
    </row>
    <row r="100" spans="1:4" hidden="1" x14ac:dyDescent="0.25">
      <c r="B100" s="72" t="s">
        <v>19</v>
      </c>
      <c r="C100" s="72"/>
      <c r="D100" s="32"/>
    </row>
    <row r="101" spans="1:4" hidden="1" x14ac:dyDescent="0.25">
      <c r="B101" s="72" t="s">
        <v>20</v>
      </c>
      <c r="C101" s="72"/>
      <c r="D101" s="32"/>
    </row>
    <row r="102" spans="1:4" hidden="1" x14ac:dyDescent="0.25">
      <c r="B102" s="72" t="s">
        <v>21</v>
      </c>
      <c r="C102" s="72"/>
      <c r="D102" s="32"/>
    </row>
    <row r="103" spans="1:4" x14ac:dyDescent="0.25">
      <c r="B103" s="78" t="s">
        <v>22</v>
      </c>
      <c r="C103" s="78"/>
      <c r="D103" s="33">
        <f>SUM(D104:D113)</f>
        <v>223100000</v>
      </c>
    </row>
    <row r="104" spans="1:4" x14ac:dyDescent="0.25">
      <c r="B104" s="72" t="s">
        <v>23</v>
      </c>
      <c r="C104" s="72"/>
      <c r="D104" s="32"/>
    </row>
    <row r="105" spans="1:4" x14ac:dyDescent="0.25">
      <c r="A105" s="10" t="s">
        <v>202</v>
      </c>
      <c r="B105" s="14" t="s">
        <v>203</v>
      </c>
      <c r="C105" s="14"/>
      <c r="D105" s="32">
        <v>600000</v>
      </c>
    </row>
    <row r="106" spans="1:4" ht="31.5" x14ac:dyDescent="0.25">
      <c r="A106" s="10" t="s">
        <v>204</v>
      </c>
      <c r="B106" s="14" t="s">
        <v>205</v>
      </c>
      <c r="C106" s="14"/>
      <c r="D106" s="32">
        <v>1500000</v>
      </c>
    </row>
    <row r="107" spans="1:4" x14ac:dyDescent="0.25">
      <c r="A107" s="10" t="s">
        <v>206</v>
      </c>
      <c r="B107" s="14" t="s">
        <v>207</v>
      </c>
      <c r="C107" s="14"/>
      <c r="D107" s="32">
        <v>2000000</v>
      </c>
    </row>
    <row r="108" spans="1:4" x14ac:dyDescent="0.25">
      <c r="A108" s="10" t="s">
        <v>208</v>
      </c>
      <c r="B108" s="14" t="s">
        <v>209</v>
      </c>
      <c r="C108" s="14"/>
      <c r="D108" s="32">
        <v>10000000</v>
      </c>
    </row>
    <row r="109" spans="1:4" x14ac:dyDescent="0.25">
      <c r="A109" s="10" t="s">
        <v>210</v>
      </c>
      <c r="B109" s="14" t="s">
        <v>211</v>
      </c>
      <c r="C109" s="14"/>
      <c r="D109" s="32">
        <v>205000000</v>
      </c>
    </row>
    <row r="110" spans="1:4" x14ac:dyDescent="0.25">
      <c r="A110" s="10" t="s">
        <v>212</v>
      </c>
      <c r="B110" s="14" t="s">
        <v>213</v>
      </c>
      <c r="C110" s="14"/>
      <c r="D110" s="32">
        <v>500000</v>
      </c>
    </row>
    <row r="111" spans="1:4" x14ac:dyDescent="0.25">
      <c r="A111" s="10" t="s">
        <v>214</v>
      </c>
      <c r="B111" s="14" t="s">
        <v>215</v>
      </c>
      <c r="C111" s="14"/>
      <c r="D111" s="32">
        <v>2000000</v>
      </c>
    </row>
    <row r="112" spans="1:4" x14ac:dyDescent="0.25">
      <c r="A112" s="10" t="s">
        <v>216</v>
      </c>
      <c r="B112" s="14" t="s">
        <v>217</v>
      </c>
      <c r="C112" s="14"/>
      <c r="D112" s="32">
        <v>1000000</v>
      </c>
    </row>
    <row r="113" spans="1:5" x14ac:dyDescent="0.25">
      <c r="A113" s="10" t="s">
        <v>218</v>
      </c>
      <c r="B113" s="14" t="s">
        <v>219</v>
      </c>
      <c r="C113" s="14"/>
      <c r="D113" s="32">
        <v>500000</v>
      </c>
    </row>
    <row r="114" spans="1:5" x14ac:dyDescent="0.25">
      <c r="B114" s="77" t="s">
        <v>24</v>
      </c>
      <c r="C114" s="77"/>
      <c r="D114" s="31">
        <f>SUM(D115:D118)</f>
        <v>110000000</v>
      </c>
    </row>
    <row r="115" spans="1:5" x14ac:dyDescent="0.25">
      <c r="B115" s="72" t="s">
        <v>25</v>
      </c>
      <c r="C115" s="72"/>
      <c r="D115" s="32">
        <v>60000000</v>
      </c>
    </row>
    <row r="116" spans="1:5" x14ac:dyDescent="0.25">
      <c r="B116" s="72" t="s">
        <v>26</v>
      </c>
      <c r="C116" s="72"/>
      <c r="D116" s="32">
        <v>50000000</v>
      </c>
    </row>
    <row r="117" spans="1:5" hidden="1" x14ac:dyDescent="0.25">
      <c r="B117" s="72" t="s">
        <v>27</v>
      </c>
      <c r="C117" s="72"/>
      <c r="D117" s="32">
        <v>0</v>
      </c>
    </row>
    <row r="118" spans="1:5" hidden="1" x14ac:dyDescent="0.25">
      <c r="B118" s="72" t="s">
        <v>28</v>
      </c>
      <c r="C118" s="72"/>
      <c r="D118" s="32"/>
    </row>
    <row r="119" spans="1:5" hidden="1" x14ac:dyDescent="0.25">
      <c r="B119" s="77" t="s">
        <v>29</v>
      </c>
      <c r="C119" s="77"/>
      <c r="D119" s="31"/>
    </row>
    <row r="120" spans="1:5" hidden="1" x14ac:dyDescent="0.25">
      <c r="B120" s="72" t="s">
        <v>30</v>
      </c>
      <c r="C120" s="72"/>
      <c r="D120" s="32">
        <v>0</v>
      </c>
    </row>
    <row r="121" spans="1:5" hidden="1" x14ac:dyDescent="0.25">
      <c r="B121" s="72" t="s">
        <v>31</v>
      </c>
      <c r="C121" s="72"/>
      <c r="D121" s="32">
        <v>0</v>
      </c>
    </row>
    <row r="122" spans="1:5" hidden="1" x14ac:dyDescent="0.25">
      <c r="B122" s="72"/>
      <c r="C122" s="72"/>
      <c r="D122" s="32"/>
    </row>
    <row r="123" spans="1:5" hidden="1" x14ac:dyDescent="0.25">
      <c r="B123" s="77" t="s">
        <v>32</v>
      </c>
      <c r="C123" s="77"/>
      <c r="D123" s="31">
        <f>SUM(D124:D127)</f>
        <v>0</v>
      </c>
    </row>
    <row r="124" spans="1:5" hidden="1" x14ac:dyDescent="0.25">
      <c r="B124" s="72" t="s">
        <v>33</v>
      </c>
      <c r="C124" s="72"/>
      <c r="D124" s="32">
        <v>0</v>
      </c>
    </row>
    <row r="125" spans="1:5" hidden="1" x14ac:dyDescent="0.25">
      <c r="B125" s="72" t="s">
        <v>34</v>
      </c>
      <c r="C125" s="72"/>
      <c r="D125" s="32">
        <v>0</v>
      </c>
    </row>
    <row r="126" spans="1:5" hidden="1" x14ac:dyDescent="0.25">
      <c r="B126" s="72" t="s">
        <v>35</v>
      </c>
      <c r="C126" s="72"/>
      <c r="D126" s="32">
        <v>0</v>
      </c>
    </row>
    <row r="127" spans="1:5" hidden="1" x14ac:dyDescent="0.25">
      <c r="B127" s="79" t="s">
        <v>36</v>
      </c>
      <c r="C127" s="79"/>
      <c r="D127" s="32">
        <v>0</v>
      </c>
    </row>
    <row r="128" spans="1:5" x14ac:dyDescent="0.25">
      <c r="B128" s="80" t="s">
        <v>37</v>
      </c>
      <c r="C128" s="80"/>
      <c r="D128" s="34">
        <f>+D123+D114+D103+D87+D58+D28+D9</f>
        <v>1541103272.2999997</v>
      </c>
      <c r="E128" s="6"/>
    </row>
    <row r="129" spans="1:7" x14ac:dyDescent="0.25">
      <c r="B129" s="81"/>
      <c r="C129" s="81"/>
      <c r="D129" s="32"/>
    </row>
    <row r="130" spans="1:7" x14ac:dyDescent="0.25">
      <c r="B130" s="82" t="s">
        <v>38</v>
      </c>
      <c r="C130" s="82"/>
      <c r="D130" s="30">
        <f>+D134</f>
        <v>120000000</v>
      </c>
    </row>
    <row r="131" spans="1:7" hidden="1" x14ac:dyDescent="0.25">
      <c r="B131" s="76" t="s">
        <v>39</v>
      </c>
      <c r="C131" s="76"/>
      <c r="D131" s="31"/>
    </row>
    <row r="132" spans="1:7" hidden="1" x14ac:dyDescent="0.25">
      <c r="B132" s="72" t="s">
        <v>40</v>
      </c>
      <c r="C132" s="72"/>
      <c r="D132" s="32"/>
    </row>
    <row r="133" spans="1:7" hidden="1" x14ac:dyDescent="0.25">
      <c r="B133" s="72" t="s">
        <v>41</v>
      </c>
      <c r="C133" s="72"/>
      <c r="D133" s="32"/>
    </row>
    <row r="134" spans="1:7" x14ac:dyDescent="0.25">
      <c r="B134" s="77" t="s">
        <v>42</v>
      </c>
      <c r="C134" s="77"/>
      <c r="D134" s="31">
        <f>+D135</f>
        <v>120000000</v>
      </c>
    </row>
    <row r="135" spans="1:7" x14ac:dyDescent="0.25">
      <c r="B135" s="72" t="s">
        <v>43</v>
      </c>
      <c r="C135" s="72"/>
      <c r="D135" s="32">
        <v>120000000</v>
      </c>
    </row>
    <row r="136" spans="1:7" hidden="1" x14ac:dyDescent="0.25">
      <c r="B136" s="72" t="s">
        <v>44</v>
      </c>
      <c r="C136" s="72"/>
      <c r="D136" s="32"/>
    </row>
    <row r="137" spans="1:7" hidden="1" x14ac:dyDescent="0.25">
      <c r="B137" s="78" t="s">
        <v>45</v>
      </c>
      <c r="C137" s="78"/>
      <c r="D137" s="31">
        <v>0</v>
      </c>
    </row>
    <row r="138" spans="1:7" hidden="1" x14ac:dyDescent="0.25">
      <c r="B138" s="79" t="s">
        <v>46</v>
      </c>
      <c r="C138" s="79"/>
      <c r="D138" s="32">
        <v>0</v>
      </c>
    </row>
    <row r="139" spans="1:7" x14ac:dyDescent="0.25">
      <c r="B139" s="80" t="s">
        <v>47</v>
      </c>
      <c r="C139" s="80"/>
      <c r="D139" s="34">
        <f>+D134+D137</f>
        <v>120000000</v>
      </c>
      <c r="E139" s="6"/>
    </row>
    <row r="140" spans="1:7" x14ac:dyDescent="0.25">
      <c r="B140" s="83"/>
      <c r="C140" s="83"/>
    </row>
    <row r="141" spans="1:7" x14ac:dyDescent="0.25">
      <c r="B141" s="84" t="s">
        <v>48</v>
      </c>
      <c r="C141" s="84"/>
      <c r="D141" s="35">
        <f>+D139+D128</f>
        <v>1661103272.2999997</v>
      </c>
      <c r="E141" s="7"/>
    </row>
    <row r="142" spans="1:7" x14ac:dyDescent="0.25">
      <c r="B142" s="9" t="s">
        <v>286</v>
      </c>
      <c r="G142" s="15"/>
    </row>
    <row r="144" spans="1:7" x14ac:dyDescent="0.25">
      <c r="A144" s="26"/>
      <c r="B144" s="16" t="s">
        <v>49</v>
      </c>
      <c r="C144" s="16"/>
      <c r="D144" s="36"/>
    </row>
    <row r="145" spans="1:9" x14ac:dyDescent="0.25">
      <c r="B145" s="17" t="s">
        <v>50</v>
      </c>
      <c r="C145" s="17"/>
      <c r="D145" s="36"/>
    </row>
    <row r="146" spans="1:9" ht="63" x14ac:dyDescent="0.25">
      <c r="A146" s="27"/>
      <c r="B146" s="8" t="s">
        <v>51</v>
      </c>
      <c r="C146" s="8"/>
      <c r="D146" s="37"/>
      <c r="E146" s="2"/>
    </row>
    <row r="147" spans="1:9" s="2" customFormat="1" x14ac:dyDescent="0.25">
      <c r="A147" s="26"/>
      <c r="B147" s="16" t="s">
        <v>52</v>
      </c>
      <c r="C147" s="16"/>
      <c r="D147" s="36"/>
      <c r="E147" s="9"/>
    </row>
    <row r="148" spans="1:9" x14ac:dyDescent="0.25">
      <c r="B148" s="17" t="s">
        <v>53</v>
      </c>
      <c r="C148" s="17"/>
      <c r="D148" s="36"/>
    </row>
    <row r="149" spans="1:9" x14ac:dyDescent="0.25">
      <c r="B149" s="17" t="s">
        <v>54</v>
      </c>
      <c r="C149" s="17"/>
      <c r="D149" s="36"/>
    </row>
    <row r="150" spans="1:9" x14ac:dyDescent="0.25">
      <c r="D150" s="36"/>
    </row>
    <row r="151" spans="1:9" x14ac:dyDescent="0.25">
      <c r="D151" s="36"/>
    </row>
    <row r="154" spans="1:9" x14ac:dyDescent="0.25">
      <c r="A154" s="18"/>
      <c r="B154" s="18" t="s">
        <v>55</v>
      </c>
      <c r="C154" s="18" t="s">
        <v>56</v>
      </c>
      <c r="D154" s="38" t="s">
        <v>57</v>
      </c>
      <c r="F154" s="19"/>
      <c r="G154" s="19"/>
      <c r="H154" s="20"/>
      <c r="I154" s="20"/>
    </row>
    <row r="155" spans="1:9" x14ac:dyDescent="0.25">
      <c r="A155" s="21"/>
      <c r="B155" s="21" t="s">
        <v>291</v>
      </c>
      <c r="C155" s="21" t="s">
        <v>292</v>
      </c>
      <c r="D155" s="39"/>
      <c r="F155" s="22"/>
      <c r="G155" s="22"/>
      <c r="H155" s="20"/>
      <c r="I155" s="20"/>
    </row>
    <row r="156" spans="1:9" x14ac:dyDescent="0.25">
      <c r="A156" s="21"/>
      <c r="B156" s="21"/>
      <c r="C156" s="21" t="s">
        <v>293</v>
      </c>
      <c r="D156" s="39"/>
      <c r="F156" s="20"/>
      <c r="G156" s="20"/>
      <c r="H156" s="20"/>
      <c r="I156" s="20"/>
    </row>
    <row r="157" spans="1:9" x14ac:dyDescent="0.25">
      <c r="A157" s="21"/>
      <c r="B157" s="21"/>
      <c r="C157" s="21"/>
      <c r="D157" s="39"/>
      <c r="F157" s="20"/>
      <c r="G157" s="20"/>
      <c r="H157" s="20"/>
      <c r="I157" s="20"/>
    </row>
    <row r="158" spans="1:9" x14ac:dyDescent="0.25">
      <c r="A158" s="21"/>
      <c r="B158" s="21"/>
      <c r="C158" s="21"/>
      <c r="D158" s="39"/>
      <c r="F158" s="20"/>
      <c r="G158" s="20"/>
      <c r="H158" s="20"/>
      <c r="I158" s="20"/>
    </row>
    <row r="159" spans="1:9" x14ac:dyDescent="0.25">
      <c r="C159" s="23"/>
    </row>
  </sheetData>
  <mergeCells count="58">
    <mergeCell ref="B138:C138"/>
    <mergeCell ref="B139:C139"/>
    <mergeCell ref="B140:C140"/>
    <mergeCell ref="B141:C141"/>
    <mergeCell ref="B132:C132"/>
    <mergeCell ref="B133:C133"/>
    <mergeCell ref="B134:C134"/>
    <mergeCell ref="B135:C135"/>
    <mergeCell ref="B136:C136"/>
    <mergeCell ref="B137:C137"/>
    <mergeCell ref="B131:C131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19:C119"/>
    <mergeCell ref="B99:C99"/>
    <mergeCell ref="B100:C100"/>
    <mergeCell ref="B101:C101"/>
    <mergeCell ref="B102:C102"/>
    <mergeCell ref="B103:C103"/>
    <mergeCell ref="B104:C104"/>
    <mergeCell ref="B114:C114"/>
    <mergeCell ref="B115:C115"/>
    <mergeCell ref="B116:C116"/>
    <mergeCell ref="B117:C117"/>
    <mergeCell ref="B118:C118"/>
    <mergeCell ref="B98:C98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59:C59"/>
    <mergeCell ref="B1:E1"/>
    <mergeCell ref="B2:E2"/>
    <mergeCell ref="B3:E3"/>
    <mergeCell ref="B4:E4"/>
    <mergeCell ref="B5:E5"/>
    <mergeCell ref="B8:C8"/>
    <mergeCell ref="B9:C9"/>
    <mergeCell ref="B10:C10"/>
    <mergeCell ref="B28:C28"/>
    <mergeCell ref="B29:C29"/>
    <mergeCell ref="B58:C58"/>
  </mergeCells>
  <pageMargins left="0.70866141732283472" right="0.70866141732283472" top="0.74803149606299213" bottom="0.74803149606299213" header="0.31496062992125984" footer="0.31496062992125984"/>
  <pageSetup scale="53" orientation="portrait" r:id="rId1"/>
  <rowBreaks count="1" manualBreakCount="1">
    <brk id="122" min="1" max="4" man="1"/>
  </rowBreaks>
  <colBreaks count="1" manualBreakCount="1">
    <brk id="5" max="1048575" man="1"/>
  </colBreaks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69376907-0583-41C7-8F15-C91F12185E3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 Presupuesto de gastos'!B157:B157</xm:f>
              <xm:sqref>F130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1581A-CCE1-4894-B4F9-05013B2E9488}">
  <dimension ref="A1:K72"/>
  <sheetViews>
    <sheetView topLeftCell="A49" workbookViewId="0">
      <selection activeCell="H70" sqref="H70"/>
    </sheetView>
  </sheetViews>
  <sheetFormatPr baseColWidth="10" defaultColWidth="9.140625" defaultRowHeight="15" x14ac:dyDescent="0.25"/>
  <cols>
    <col min="1" max="1" width="18" style="40" customWidth="1"/>
    <col min="2" max="2" width="4.7109375" style="40" customWidth="1"/>
    <col min="3" max="3" width="5.42578125" style="40" customWidth="1"/>
    <col min="4" max="4" width="5.7109375" style="40" customWidth="1"/>
    <col min="5" max="5" width="5.28515625" style="40" customWidth="1"/>
    <col min="6" max="6" width="30.28515625" style="59" customWidth="1"/>
    <col min="7" max="7" width="9.85546875" style="40" customWidth="1"/>
    <col min="8" max="8" width="3" style="40" bestFit="1" customWidth="1"/>
    <col min="9" max="9" width="4" style="40" bestFit="1" customWidth="1"/>
    <col min="10" max="10" width="17.5703125" style="40" bestFit="1" customWidth="1"/>
    <col min="11" max="255" width="9.140625" style="40"/>
    <col min="256" max="256" width="5" style="40" customWidth="1"/>
    <col min="257" max="257" width="4.7109375" style="40" customWidth="1"/>
    <col min="258" max="258" width="5.42578125" style="40" customWidth="1"/>
    <col min="259" max="259" width="5.7109375" style="40" customWidth="1"/>
    <col min="260" max="260" width="5.28515625" style="40" customWidth="1"/>
    <col min="261" max="261" width="76.28515625" style="40" customWidth="1"/>
    <col min="262" max="262" width="6.85546875" style="40" customWidth="1"/>
    <col min="263" max="263" width="5.28515625" style="40" customWidth="1"/>
    <col min="264" max="264" width="6.140625" style="40" customWidth="1"/>
    <col min="265" max="265" width="20.85546875" style="40" customWidth="1"/>
    <col min="266" max="266" width="8.140625" style="40" customWidth="1"/>
    <col min="267" max="511" width="9.140625" style="40"/>
    <col min="512" max="512" width="5" style="40" customWidth="1"/>
    <col min="513" max="513" width="4.7109375" style="40" customWidth="1"/>
    <col min="514" max="514" width="5.42578125" style="40" customWidth="1"/>
    <col min="515" max="515" width="5.7109375" style="40" customWidth="1"/>
    <col min="516" max="516" width="5.28515625" style="40" customWidth="1"/>
    <col min="517" max="517" width="76.28515625" style="40" customWidth="1"/>
    <col min="518" max="518" width="6.85546875" style="40" customWidth="1"/>
    <col min="519" max="519" width="5.28515625" style="40" customWidth="1"/>
    <col min="520" max="520" width="6.140625" style="40" customWidth="1"/>
    <col min="521" max="521" width="20.85546875" style="40" customWidth="1"/>
    <col min="522" max="522" width="8.140625" style="40" customWidth="1"/>
    <col min="523" max="767" width="9.140625" style="40"/>
    <col min="768" max="768" width="5" style="40" customWidth="1"/>
    <col min="769" max="769" width="4.7109375" style="40" customWidth="1"/>
    <col min="770" max="770" width="5.42578125" style="40" customWidth="1"/>
    <col min="771" max="771" width="5.7109375" style="40" customWidth="1"/>
    <col min="772" max="772" width="5.28515625" style="40" customWidth="1"/>
    <col min="773" max="773" width="76.28515625" style="40" customWidth="1"/>
    <col min="774" max="774" width="6.85546875" style="40" customWidth="1"/>
    <col min="775" max="775" width="5.28515625" style="40" customWidth="1"/>
    <col min="776" max="776" width="6.140625" style="40" customWidth="1"/>
    <col min="777" max="777" width="20.85546875" style="40" customWidth="1"/>
    <col min="778" max="778" width="8.140625" style="40" customWidth="1"/>
    <col min="779" max="1023" width="9.140625" style="40"/>
    <col min="1024" max="1024" width="5" style="40" customWidth="1"/>
    <col min="1025" max="1025" width="4.7109375" style="40" customWidth="1"/>
    <col min="1026" max="1026" width="5.42578125" style="40" customWidth="1"/>
    <col min="1027" max="1027" width="5.7109375" style="40" customWidth="1"/>
    <col min="1028" max="1028" width="5.28515625" style="40" customWidth="1"/>
    <col min="1029" max="1029" width="76.28515625" style="40" customWidth="1"/>
    <col min="1030" max="1030" width="6.85546875" style="40" customWidth="1"/>
    <col min="1031" max="1031" width="5.28515625" style="40" customWidth="1"/>
    <col min="1032" max="1032" width="6.140625" style="40" customWidth="1"/>
    <col min="1033" max="1033" width="20.85546875" style="40" customWidth="1"/>
    <col min="1034" max="1034" width="8.140625" style="40" customWidth="1"/>
    <col min="1035" max="1279" width="9.140625" style="40"/>
    <col min="1280" max="1280" width="5" style="40" customWidth="1"/>
    <col min="1281" max="1281" width="4.7109375" style="40" customWidth="1"/>
    <col min="1282" max="1282" width="5.42578125" style="40" customWidth="1"/>
    <col min="1283" max="1283" width="5.7109375" style="40" customWidth="1"/>
    <col min="1284" max="1284" width="5.28515625" style="40" customWidth="1"/>
    <col min="1285" max="1285" width="76.28515625" style="40" customWidth="1"/>
    <col min="1286" max="1286" width="6.85546875" style="40" customWidth="1"/>
    <col min="1287" max="1287" width="5.28515625" style="40" customWidth="1"/>
    <col min="1288" max="1288" width="6.140625" style="40" customWidth="1"/>
    <col min="1289" max="1289" width="20.85546875" style="40" customWidth="1"/>
    <col min="1290" max="1290" width="8.140625" style="40" customWidth="1"/>
    <col min="1291" max="1535" width="9.140625" style="40"/>
    <col min="1536" max="1536" width="5" style="40" customWidth="1"/>
    <col min="1537" max="1537" width="4.7109375" style="40" customWidth="1"/>
    <col min="1538" max="1538" width="5.42578125" style="40" customWidth="1"/>
    <col min="1539" max="1539" width="5.7109375" style="40" customWidth="1"/>
    <col min="1540" max="1540" width="5.28515625" style="40" customWidth="1"/>
    <col min="1541" max="1541" width="76.28515625" style="40" customWidth="1"/>
    <col min="1542" max="1542" width="6.85546875" style="40" customWidth="1"/>
    <col min="1543" max="1543" width="5.28515625" style="40" customWidth="1"/>
    <col min="1544" max="1544" width="6.140625" style="40" customWidth="1"/>
    <col min="1545" max="1545" width="20.85546875" style="40" customWidth="1"/>
    <col min="1546" max="1546" width="8.140625" style="40" customWidth="1"/>
    <col min="1547" max="1791" width="9.140625" style="40"/>
    <col min="1792" max="1792" width="5" style="40" customWidth="1"/>
    <col min="1793" max="1793" width="4.7109375" style="40" customWidth="1"/>
    <col min="1794" max="1794" width="5.42578125" style="40" customWidth="1"/>
    <col min="1795" max="1795" width="5.7109375" style="40" customWidth="1"/>
    <col min="1796" max="1796" width="5.28515625" style="40" customWidth="1"/>
    <col min="1797" max="1797" width="76.28515625" style="40" customWidth="1"/>
    <col min="1798" max="1798" width="6.85546875" style="40" customWidth="1"/>
    <col min="1799" max="1799" width="5.28515625" style="40" customWidth="1"/>
    <col min="1800" max="1800" width="6.140625" style="40" customWidth="1"/>
    <col min="1801" max="1801" width="20.85546875" style="40" customWidth="1"/>
    <col min="1802" max="1802" width="8.140625" style="40" customWidth="1"/>
    <col min="1803" max="2047" width="9.140625" style="40"/>
    <col min="2048" max="2048" width="5" style="40" customWidth="1"/>
    <col min="2049" max="2049" width="4.7109375" style="40" customWidth="1"/>
    <col min="2050" max="2050" width="5.42578125" style="40" customWidth="1"/>
    <col min="2051" max="2051" width="5.7109375" style="40" customWidth="1"/>
    <col min="2052" max="2052" width="5.28515625" style="40" customWidth="1"/>
    <col min="2053" max="2053" width="76.28515625" style="40" customWidth="1"/>
    <col min="2054" max="2054" width="6.85546875" style="40" customWidth="1"/>
    <col min="2055" max="2055" width="5.28515625" style="40" customWidth="1"/>
    <col min="2056" max="2056" width="6.140625" style="40" customWidth="1"/>
    <col min="2057" max="2057" width="20.85546875" style="40" customWidth="1"/>
    <col min="2058" max="2058" width="8.140625" style="40" customWidth="1"/>
    <col min="2059" max="2303" width="9.140625" style="40"/>
    <col min="2304" max="2304" width="5" style="40" customWidth="1"/>
    <col min="2305" max="2305" width="4.7109375" style="40" customWidth="1"/>
    <col min="2306" max="2306" width="5.42578125" style="40" customWidth="1"/>
    <col min="2307" max="2307" width="5.7109375" style="40" customWidth="1"/>
    <col min="2308" max="2308" width="5.28515625" style="40" customWidth="1"/>
    <col min="2309" max="2309" width="76.28515625" style="40" customWidth="1"/>
    <col min="2310" max="2310" width="6.85546875" style="40" customWidth="1"/>
    <col min="2311" max="2311" width="5.28515625" style="40" customWidth="1"/>
    <col min="2312" max="2312" width="6.140625" style="40" customWidth="1"/>
    <col min="2313" max="2313" width="20.85546875" style="40" customWidth="1"/>
    <col min="2314" max="2314" width="8.140625" style="40" customWidth="1"/>
    <col min="2315" max="2559" width="9.140625" style="40"/>
    <col min="2560" max="2560" width="5" style="40" customWidth="1"/>
    <col min="2561" max="2561" width="4.7109375" style="40" customWidth="1"/>
    <col min="2562" max="2562" width="5.42578125" style="40" customWidth="1"/>
    <col min="2563" max="2563" width="5.7109375" style="40" customWidth="1"/>
    <col min="2564" max="2564" width="5.28515625" style="40" customWidth="1"/>
    <col min="2565" max="2565" width="76.28515625" style="40" customWidth="1"/>
    <col min="2566" max="2566" width="6.85546875" style="40" customWidth="1"/>
    <col min="2567" max="2567" width="5.28515625" style="40" customWidth="1"/>
    <col min="2568" max="2568" width="6.140625" style="40" customWidth="1"/>
    <col min="2569" max="2569" width="20.85546875" style="40" customWidth="1"/>
    <col min="2570" max="2570" width="8.140625" style="40" customWidth="1"/>
    <col min="2571" max="2815" width="9.140625" style="40"/>
    <col min="2816" max="2816" width="5" style="40" customWidth="1"/>
    <col min="2817" max="2817" width="4.7109375" style="40" customWidth="1"/>
    <col min="2818" max="2818" width="5.42578125" style="40" customWidth="1"/>
    <col min="2819" max="2819" width="5.7109375" style="40" customWidth="1"/>
    <col min="2820" max="2820" width="5.28515625" style="40" customWidth="1"/>
    <col min="2821" max="2821" width="76.28515625" style="40" customWidth="1"/>
    <col min="2822" max="2822" width="6.85546875" style="40" customWidth="1"/>
    <col min="2823" max="2823" width="5.28515625" style="40" customWidth="1"/>
    <col min="2824" max="2824" width="6.140625" style="40" customWidth="1"/>
    <col min="2825" max="2825" width="20.85546875" style="40" customWidth="1"/>
    <col min="2826" max="2826" width="8.140625" style="40" customWidth="1"/>
    <col min="2827" max="3071" width="9.140625" style="40"/>
    <col min="3072" max="3072" width="5" style="40" customWidth="1"/>
    <col min="3073" max="3073" width="4.7109375" style="40" customWidth="1"/>
    <col min="3074" max="3074" width="5.42578125" style="40" customWidth="1"/>
    <col min="3075" max="3075" width="5.7109375" style="40" customWidth="1"/>
    <col min="3076" max="3076" width="5.28515625" style="40" customWidth="1"/>
    <col min="3077" max="3077" width="76.28515625" style="40" customWidth="1"/>
    <col min="3078" max="3078" width="6.85546875" style="40" customWidth="1"/>
    <col min="3079" max="3079" width="5.28515625" style="40" customWidth="1"/>
    <col min="3080" max="3080" width="6.140625" style="40" customWidth="1"/>
    <col min="3081" max="3081" width="20.85546875" style="40" customWidth="1"/>
    <col min="3082" max="3082" width="8.140625" style="40" customWidth="1"/>
    <col min="3083" max="3327" width="9.140625" style="40"/>
    <col min="3328" max="3328" width="5" style="40" customWidth="1"/>
    <col min="3329" max="3329" width="4.7109375" style="40" customWidth="1"/>
    <col min="3330" max="3330" width="5.42578125" style="40" customWidth="1"/>
    <col min="3331" max="3331" width="5.7109375" style="40" customWidth="1"/>
    <col min="3332" max="3332" width="5.28515625" style="40" customWidth="1"/>
    <col min="3333" max="3333" width="76.28515625" style="40" customWidth="1"/>
    <col min="3334" max="3334" width="6.85546875" style="40" customWidth="1"/>
    <col min="3335" max="3335" width="5.28515625" style="40" customWidth="1"/>
    <col min="3336" max="3336" width="6.140625" style="40" customWidth="1"/>
    <col min="3337" max="3337" width="20.85546875" style="40" customWidth="1"/>
    <col min="3338" max="3338" width="8.140625" style="40" customWidth="1"/>
    <col min="3339" max="3583" width="9.140625" style="40"/>
    <col min="3584" max="3584" width="5" style="40" customWidth="1"/>
    <col min="3585" max="3585" width="4.7109375" style="40" customWidth="1"/>
    <col min="3586" max="3586" width="5.42578125" style="40" customWidth="1"/>
    <col min="3587" max="3587" width="5.7109375" style="40" customWidth="1"/>
    <col min="3588" max="3588" width="5.28515625" style="40" customWidth="1"/>
    <col min="3589" max="3589" width="76.28515625" style="40" customWidth="1"/>
    <col min="3590" max="3590" width="6.85546875" style="40" customWidth="1"/>
    <col min="3591" max="3591" width="5.28515625" style="40" customWidth="1"/>
    <col min="3592" max="3592" width="6.140625" style="40" customWidth="1"/>
    <col min="3593" max="3593" width="20.85546875" style="40" customWidth="1"/>
    <col min="3594" max="3594" width="8.140625" style="40" customWidth="1"/>
    <col min="3595" max="3839" width="9.140625" style="40"/>
    <col min="3840" max="3840" width="5" style="40" customWidth="1"/>
    <col min="3841" max="3841" width="4.7109375" style="40" customWidth="1"/>
    <col min="3842" max="3842" width="5.42578125" style="40" customWidth="1"/>
    <col min="3843" max="3843" width="5.7109375" style="40" customWidth="1"/>
    <col min="3844" max="3844" width="5.28515625" style="40" customWidth="1"/>
    <col min="3845" max="3845" width="76.28515625" style="40" customWidth="1"/>
    <col min="3846" max="3846" width="6.85546875" style="40" customWidth="1"/>
    <col min="3847" max="3847" width="5.28515625" style="40" customWidth="1"/>
    <col min="3848" max="3848" width="6.140625" style="40" customWidth="1"/>
    <col min="3849" max="3849" width="20.85546875" style="40" customWidth="1"/>
    <col min="3850" max="3850" width="8.140625" style="40" customWidth="1"/>
    <col min="3851" max="4095" width="9.140625" style="40"/>
    <col min="4096" max="4096" width="5" style="40" customWidth="1"/>
    <col min="4097" max="4097" width="4.7109375" style="40" customWidth="1"/>
    <col min="4098" max="4098" width="5.42578125" style="40" customWidth="1"/>
    <col min="4099" max="4099" width="5.7109375" style="40" customWidth="1"/>
    <col min="4100" max="4100" width="5.28515625" style="40" customWidth="1"/>
    <col min="4101" max="4101" width="76.28515625" style="40" customWidth="1"/>
    <col min="4102" max="4102" width="6.85546875" style="40" customWidth="1"/>
    <col min="4103" max="4103" width="5.28515625" style="40" customWidth="1"/>
    <col min="4104" max="4104" width="6.140625" style="40" customWidth="1"/>
    <col min="4105" max="4105" width="20.85546875" style="40" customWidth="1"/>
    <col min="4106" max="4106" width="8.140625" style="40" customWidth="1"/>
    <col min="4107" max="4351" width="9.140625" style="40"/>
    <col min="4352" max="4352" width="5" style="40" customWidth="1"/>
    <col min="4353" max="4353" width="4.7109375" style="40" customWidth="1"/>
    <col min="4354" max="4354" width="5.42578125" style="40" customWidth="1"/>
    <col min="4355" max="4355" width="5.7109375" style="40" customWidth="1"/>
    <col min="4356" max="4356" width="5.28515625" style="40" customWidth="1"/>
    <col min="4357" max="4357" width="76.28515625" style="40" customWidth="1"/>
    <col min="4358" max="4358" width="6.85546875" style="40" customWidth="1"/>
    <col min="4359" max="4359" width="5.28515625" style="40" customWidth="1"/>
    <col min="4360" max="4360" width="6.140625" style="40" customWidth="1"/>
    <col min="4361" max="4361" width="20.85546875" style="40" customWidth="1"/>
    <col min="4362" max="4362" width="8.140625" style="40" customWidth="1"/>
    <col min="4363" max="4607" width="9.140625" style="40"/>
    <col min="4608" max="4608" width="5" style="40" customWidth="1"/>
    <col min="4609" max="4609" width="4.7109375" style="40" customWidth="1"/>
    <col min="4610" max="4610" width="5.42578125" style="40" customWidth="1"/>
    <col min="4611" max="4611" width="5.7109375" style="40" customWidth="1"/>
    <col min="4612" max="4612" width="5.28515625" style="40" customWidth="1"/>
    <col min="4613" max="4613" width="76.28515625" style="40" customWidth="1"/>
    <col min="4614" max="4614" width="6.85546875" style="40" customWidth="1"/>
    <col min="4615" max="4615" width="5.28515625" style="40" customWidth="1"/>
    <col min="4616" max="4616" width="6.140625" style="40" customWidth="1"/>
    <col min="4617" max="4617" width="20.85546875" style="40" customWidth="1"/>
    <col min="4618" max="4618" width="8.140625" style="40" customWidth="1"/>
    <col min="4619" max="4863" width="9.140625" style="40"/>
    <col min="4864" max="4864" width="5" style="40" customWidth="1"/>
    <col min="4865" max="4865" width="4.7109375" style="40" customWidth="1"/>
    <col min="4866" max="4866" width="5.42578125" style="40" customWidth="1"/>
    <col min="4867" max="4867" width="5.7109375" style="40" customWidth="1"/>
    <col min="4868" max="4868" width="5.28515625" style="40" customWidth="1"/>
    <col min="4869" max="4869" width="76.28515625" style="40" customWidth="1"/>
    <col min="4870" max="4870" width="6.85546875" style="40" customWidth="1"/>
    <col min="4871" max="4871" width="5.28515625" style="40" customWidth="1"/>
    <col min="4872" max="4872" width="6.140625" style="40" customWidth="1"/>
    <col min="4873" max="4873" width="20.85546875" style="40" customWidth="1"/>
    <col min="4874" max="4874" width="8.140625" style="40" customWidth="1"/>
    <col min="4875" max="5119" width="9.140625" style="40"/>
    <col min="5120" max="5120" width="5" style="40" customWidth="1"/>
    <col min="5121" max="5121" width="4.7109375" style="40" customWidth="1"/>
    <col min="5122" max="5122" width="5.42578125" style="40" customWidth="1"/>
    <col min="5123" max="5123" width="5.7109375" style="40" customWidth="1"/>
    <col min="5124" max="5124" width="5.28515625" style="40" customWidth="1"/>
    <col min="5125" max="5125" width="76.28515625" style="40" customWidth="1"/>
    <col min="5126" max="5126" width="6.85546875" style="40" customWidth="1"/>
    <col min="5127" max="5127" width="5.28515625" style="40" customWidth="1"/>
    <col min="5128" max="5128" width="6.140625" style="40" customWidth="1"/>
    <col min="5129" max="5129" width="20.85546875" style="40" customWidth="1"/>
    <col min="5130" max="5130" width="8.140625" style="40" customWidth="1"/>
    <col min="5131" max="5375" width="9.140625" style="40"/>
    <col min="5376" max="5376" width="5" style="40" customWidth="1"/>
    <col min="5377" max="5377" width="4.7109375" style="40" customWidth="1"/>
    <col min="5378" max="5378" width="5.42578125" style="40" customWidth="1"/>
    <col min="5379" max="5379" width="5.7109375" style="40" customWidth="1"/>
    <col min="5380" max="5380" width="5.28515625" style="40" customWidth="1"/>
    <col min="5381" max="5381" width="76.28515625" style="40" customWidth="1"/>
    <col min="5382" max="5382" width="6.85546875" style="40" customWidth="1"/>
    <col min="5383" max="5383" width="5.28515625" style="40" customWidth="1"/>
    <col min="5384" max="5384" width="6.140625" style="40" customWidth="1"/>
    <col min="5385" max="5385" width="20.85546875" style="40" customWidth="1"/>
    <col min="5386" max="5386" width="8.140625" style="40" customWidth="1"/>
    <col min="5387" max="5631" width="9.140625" style="40"/>
    <col min="5632" max="5632" width="5" style="40" customWidth="1"/>
    <col min="5633" max="5633" width="4.7109375" style="40" customWidth="1"/>
    <col min="5634" max="5634" width="5.42578125" style="40" customWidth="1"/>
    <col min="5635" max="5635" width="5.7109375" style="40" customWidth="1"/>
    <col min="5636" max="5636" width="5.28515625" style="40" customWidth="1"/>
    <col min="5637" max="5637" width="76.28515625" style="40" customWidth="1"/>
    <col min="5638" max="5638" width="6.85546875" style="40" customWidth="1"/>
    <col min="5639" max="5639" width="5.28515625" style="40" customWidth="1"/>
    <col min="5640" max="5640" width="6.140625" style="40" customWidth="1"/>
    <col min="5641" max="5641" width="20.85546875" style="40" customWidth="1"/>
    <col min="5642" max="5642" width="8.140625" style="40" customWidth="1"/>
    <col min="5643" max="5887" width="9.140625" style="40"/>
    <col min="5888" max="5888" width="5" style="40" customWidth="1"/>
    <col min="5889" max="5889" width="4.7109375" style="40" customWidth="1"/>
    <col min="5890" max="5890" width="5.42578125" style="40" customWidth="1"/>
    <col min="5891" max="5891" width="5.7109375" style="40" customWidth="1"/>
    <col min="5892" max="5892" width="5.28515625" style="40" customWidth="1"/>
    <col min="5893" max="5893" width="76.28515625" style="40" customWidth="1"/>
    <col min="5894" max="5894" width="6.85546875" style="40" customWidth="1"/>
    <col min="5895" max="5895" width="5.28515625" style="40" customWidth="1"/>
    <col min="5896" max="5896" width="6.140625" style="40" customWidth="1"/>
    <col min="5897" max="5897" width="20.85546875" style="40" customWidth="1"/>
    <col min="5898" max="5898" width="8.140625" style="40" customWidth="1"/>
    <col min="5899" max="6143" width="9.140625" style="40"/>
    <col min="6144" max="6144" width="5" style="40" customWidth="1"/>
    <col min="6145" max="6145" width="4.7109375" style="40" customWidth="1"/>
    <col min="6146" max="6146" width="5.42578125" style="40" customWidth="1"/>
    <col min="6147" max="6147" width="5.7109375" style="40" customWidth="1"/>
    <col min="6148" max="6148" width="5.28515625" style="40" customWidth="1"/>
    <col min="6149" max="6149" width="76.28515625" style="40" customWidth="1"/>
    <col min="6150" max="6150" width="6.85546875" style="40" customWidth="1"/>
    <col min="6151" max="6151" width="5.28515625" style="40" customWidth="1"/>
    <col min="6152" max="6152" width="6.140625" style="40" customWidth="1"/>
    <col min="6153" max="6153" width="20.85546875" style="40" customWidth="1"/>
    <col min="6154" max="6154" width="8.140625" style="40" customWidth="1"/>
    <col min="6155" max="6399" width="9.140625" style="40"/>
    <col min="6400" max="6400" width="5" style="40" customWidth="1"/>
    <col min="6401" max="6401" width="4.7109375" style="40" customWidth="1"/>
    <col min="6402" max="6402" width="5.42578125" style="40" customWidth="1"/>
    <col min="6403" max="6403" width="5.7109375" style="40" customWidth="1"/>
    <col min="6404" max="6404" width="5.28515625" style="40" customWidth="1"/>
    <col min="6405" max="6405" width="76.28515625" style="40" customWidth="1"/>
    <col min="6406" max="6406" width="6.85546875" style="40" customWidth="1"/>
    <col min="6407" max="6407" width="5.28515625" style="40" customWidth="1"/>
    <col min="6408" max="6408" width="6.140625" style="40" customWidth="1"/>
    <col min="6409" max="6409" width="20.85546875" style="40" customWidth="1"/>
    <col min="6410" max="6410" width="8.140625" style="40" customWidth="1"/>
    <col min="6411" max="6655" width="9.140625" style="40"/>
    <col min="6656" max="6656" width="5" style="40" customWidth="1"/>
    <col min="6657" max="6657" width="4.7109375" style="40" customWidth="1"/>
    <col min="6658" max="6658" width="5.42578125" style="40" customWidth="1"/>
    <col min="6659" max="6659" width="5.7109375" style="40" customWidth="1"/>
    <col min="6660" max="6660" width="5.28515625" style="40" customWidth="1"/>
    <col min="6661" max="6661" width="76.28515625" style="40" customWidth="1"/>
    <col min="6662" max="6662" width="6.85546875" style="40" customWidth="1"/>
    <col min="6663" max="6663" width="5.28515625" style="40" customWidth="1"/>
    <col min="6664" max="6664" width="6.140625" style="40" customWidth="1"/>
    <col min="6665" max="6665" width="20.85546875" style="40" customWidth="1"/>
    <col min="6666" max="6666" width="8.140625" style="40" customWidth="1"/>
    <col min="6667" max="6911" width="9.140625" style="40"/>
    <col min="6912" max="6912" width="5" style="40" customWidth="1"/>
    <col min="6913" max="6913" width="4.7109375" style="40" customWidth="1"/>
    <col min="6914" max="6914" width="5.42578125" style="40" customWidth="1"/>
    <col min="6915" max="6915" width="5.7109375" style="40" customWidth="1"/>
    <col min="6916" max="6916" width="5.28515625" style="40" customWidth="1"/>
    <col min="6917" max="6917" width="76.28515625" style="40" customWidth="1"/>
    <col min="6918" max="6918" width="6.85546875" style="40" customWidth="1"/>
    <col min="6919" max="6919" width="5.28515625" style="40" customWidth="1"/>
    <col min="6920" max="6920" width="6.140625" style="40" customWidth="1"/>
    <col min="6921" max="6921" width="20.85546875" style="40" customWidth="1"/>
    <col min="6922" max="6922" width="8.140625" style="40" customWidth="1"/>
    <col min="6923" max="7167" width="9.140625" style="40"/>
    <col min="7168" max="7168" width="5" style="40" customWidth="1"/>
    <col min="7169" max="7169" width="4.7109375" style="40" customWidth="1"/>
    <col min="7170" max="7170" width="5.42578125" style="40" customWidth="1"/>
    <col min="7171" max="7171" width="5.7109375" style="40" customWidth="1"/>
    <col min="7172" max="7172" width="5.28515625" style="40" customWidth="1"/>
    <col min="7173" max="7173" width="76.28515625" style="40" customWidth="1"/>
    <col min="7174" max="7174" width="6.85546875" style="40" customWidth="1"/>
    <col min="7175" max="7175" width="5.28515625" style="40" customWidth="1"/>
    <col min="7176" max="7176" width="6.140625" style="40" customWidth="1"/>
    <col min="7177" max="7177" width="20.85546875" style="40" customWidth="1"/>
    <col min="7178" max="7178" width="8.140625" style="40" customWidth="1"/>
    <col min="7179" max="7423" width="9.140625" style="40"/>
    <col min="7424" max="7424" width="5" style="40" customWidth="1"/>
    <col min="7425" max="7425" width="4.7109375" style="40" customWidth="1"/>
    <col min="7426" max="7426" width="5.42578125" style="40" customWidth="1"/>
    <col min="7427" max="7427" width="5.7109375" style="40" customWidth="1"/>
    <col min="7428" max="7428" width="5.28515625" style="40" customWidth="1"/>
    <col min="7429" max="7429" width="76.28515625" style="40" customWidth="1"/>
    <col min="7430" max="7430" width="6.85546875" style="40" customWidth="1"/>
    <col min="7431" max="7431" width="5.28515625" style="40" customWidth="1"/>
    <col min="7432" max="7432" width="6.140625" style="40" customWidth="1"/>
    <col min="7433" max="7433" width="20.85546875" style="40" customWidth="1"/>
    <col min="7434" max="7434" width="8.140625" style="40" customWidth="1"/>
    <col min="7435" max="7679" width="9.140625" style="40"/>
    <col min="7680" max="7680" width="5" style="40" customWidth="1"/>
    <col min="7681" max="7681" width="4.7109375" style="40" customWidth="1"/>
    <col min="7682" max="7682" width="5.42578125" style="40" customWidth="1"/>
    <col min="7683" max="7683" width="5.7109375" style="40" customWidth="1"/>
    <col min="7684" max="7684" width="5.28515625" style="40" customWidth="1"/>
    <col min="7685" max="7685" width="76.28515625" style="40" customWidth="1"/>
    <col min="7686" max="7686" width="6.85546875" style="40" customWidth="1"/>
    <col min="7687" max="7687" width="5.28515625" style="40" customWidth="1"/>
    <col min="7688" max="7688" width="6.140625" style="40" customWidth="1"/>
    <col min="7689" max="7689" width="20.85546875" style="40" customWidth="1"/>
    <col min="7690" max="7690" width="8.140625" style="40" customWidth="1"/>
    <col min="7691" max="7935" width="9.140625" style="40"/>
    <col min="7936" max="7936" width="5" style="40" customWidth="1"/>
    <col min="7937" max="7937" width="4.7109375" style="40" customWidth="1"/>
    <col min="7938" max="7938" width="5.42578125" style="40" customWidth="1"/>
    <col min="7939" max="7939" width="5.7109375" style="40" customWidth="1"/>
    <col min="7940" max="7940" width="5.28515625" style="40" customWidth="1"/>
    <col min="7941" max="7941" width="76.28515625" style="40" customWidth="1"/>
    <col min="7942" max="7942" width="6.85546875" style="40" customWidth="1"/>
    <col min="7943" max="7943" width="5.28515625" style="40" customWidth="1"/>
    <col min="7944" max="7944" width="6.140625" style="40" customWidth="1"/>
    <col min="7945" max="7945" width="20.85546875" style="40" customWidth="1"/>
    <col min="7946" max="7946" width="8.140625" style="40" customWidth="1"/>
    <col min="7947" max="8191" width="9.140625" style="40"/>
    <col min="8192" max="8192" width="5" style="40" customWidth="1"/>
    <col min="8193" max="8193" width="4.7109375" style="40" customWidth="1"/>
    <col min="8194" max="8194" width="5.42578125" style="40" customWidth="1"/>
    <col min="8195" max="8195" width="5.7109375" style="40" customWidth="1"/>
    <col min="8196" max="8196" width="5.28515625" style="40" customWidth="1"/>
    <col min="8197" max="8197" width="76.28515625" style="40" customWidth="1"/>
    <col min="8198" max="8198" width="6.85546875" style="40" customWidth="1"/>
    <col min="8199" max="8199" width="5.28515625" style="40" customWidth="1"/>
    <col min="8200" max="8200" width="6.140625" style="40" customWidth="1"/>
    <col min="8201" max="8201" width="20.85546875" style="40" customWidth="1"/>
    <col min="8202" max="8202" width="8.140625" style="40" customWidth="1"/>
    <col min="8203" max="8447" width="9.140625" style="40"/>
    <col min="8448" max="8448" width="5" style="40" customWidth="1"/>
    <col min="8449" max="8449" width="4.7109375" style="40" customWidth="1"/>
    <col min="8450" max="8450" width="5.42578125" style="40" customWidth="1"/>
    <col min="8451" max="8451" width="5.7109375" style="40" customWidth="1"/>
    <col min="8452" max="8452" width="5.28515625" style="40" customWidth="1"/>
    <col min="8453" max="8453" width="76.28515625" style="40" customWidth="1"/>
    <col min="8454" max="8454" width="6.85546875" style="40" customWidth="1"/>
    <col min="8455" max="8455" width="5.28515625" style="40" customWidth="1"/>
    <col min="8456" max="8456" width="6.140625" style="40" customWidth="1"/>
    <col min="8457" max="8457" width="20.85546875" style="40" customWidth="1"/>
    <col min="8458" max="8458" width="8.140625" style="40" customWidth="1"/>
    <col min="8459" max="8703" width="9.140625" style="40"/>
    <col min="8704" max="8704" width="5" style="40" customWidth="1"/>
    <col min="8705" max="8705" width="4.7109375" style="40" customWidth="1"/>
    <col min="8706" max="8706" width="5.42578125" style="40" customWidth="1"/>
    <col min="8707" max="8707" width="5.7109375" style="40" customWidth="1"/>
    <col min="8708" max="8708" width="5.28515625" style="40" customWidth="1"/>
    <col min="8709" max="8709" width="76.28515625" style="40" customWidth="1"/>
    <col min="8710" max="8710" width="6.85546875" style="40" customWidth="1"/>
    <col min="8711" max="8711" width="5.28515625" style="40" customWidth="1"/>
    <col min="8712" max="8712" width="6.140625" style="40" customWidth="1"/>
    <col min="8713" max="8713" width="20.85546875" style="40" customWidth="1"/>
    <col min="8714" max="8714" width="8.140625" style="40" customWidth="1"/>
    <col min="8715" max="8959" width="9.140625" style="40"/>
    <col min="8960" max="8960" width="5" style="40" customWidth="1"/>
    <col min="8961" max="8961" width="4.7109375" style="40" customWidth="1"/>
    <col min="8962" max="8962" width="5.42578125" style="40" customWidth="1"/>
    <col min="8963" max="8963" width="5.7109375" style="40" customWidth="1"/>
    <col min="8964" max="8964" width="5.28515625" style="40" customWidth="1"/>
    <col min="8965" max="8965" width="76.28515625" style="40" customWidth="1"/>
    <col min="8966" max="8966" width="6.85546875" style="40" customWidth="1"/>
    <col min="8967" max="8967" width="5.28515625" style="40" customWidth="1"/>
    <col min="8968" max="8968" width="6.140625" style="40" customWidth="1"/>
    <col min="8969" max="8969" width="20.85546875" style="40" customWidth="1"/>
    <col min="8970" max="8970" width="8.140625" style="40" customWidth="1"/>
    <col min="8971" max="9215" width="9.140625" style="40"/>
    <col min="9216" max="9216" width="5" style="40" customWidth="1"/>
    <col min="9217" max="9217" width="4.7109375" style="40" customWidth="1"/>
    <col min="9218" max="9218" width="5.42578125" style="40" customWidth="1"/>
    <col min="9219" max="9219" width="5.7109375" style="40" customWidth="1"/>
    <col min="9220" max="9220" width="5.28515625" style="40" customWidth="1"/>
    <col min="9221" max="9221" width="76.28515625" style="40" customWidth="1"/>
    <col min="9222" max="9222" width="6.85546875" style="40" customWidth="1"/>
    <col min="9223" max="9223" width="5.28515625" style="40" customWidth="1"/>
    <col min="9224" max="9224" width="6.140625" style="40" customWidth="1"/>
    <col min="9225" max="9225" width="20.85546875" style="40" customWidth="1"/>
    <col min="9226" max="9226" width="8.140625" style="40" customWidth="1"/>
    <col min="9227" max="9471" width="9.140625" style="40"/>
    <col min="9472" max="9472" width="5" style="40" customWidth="1"/>
    <col min="9473" max="9473" width="4.7109375" style="40" customWidth="1"/>
    <col min="9474" max="9474" width="5.42578125" style="40" customWidth="1"/>
    <col min="9475" max="9475" width="5.7109375" style="40" customWidth="1"/>
    <col min="9476" max="9476" width="5.28515625" style="40" customWidth="1"/>
    <col min="9477" max="9477" width="76.28515625" style="40" customWidth="1"/>
    <col min="9478" max="9478" width="6.85546875" style="40" customWidth="1"/>
    <col min="9479" max="9479" width="5.28515625" style="40" customWidth="1"/>
    <col min="9480" max="9480" width="6.140625" style="40" customWidth="1"/>
    <col min="9481" max="9481" width="20.85546875" style="40" customWidth="1"/>
    <col min="9482" max="9482" width="8.140625" style="40" customWidth="1"/>
    <col min="9483" max="9727" width="9.140625" style="40"/>
    <col min="9728" max="9728" width="5" style="40" customWidth="1"/>
    <col min="9729" max="9729" width="4.7109375" style="40" customWidth="1"/>
    <col min="9730" max="9730" width="5.42578125" style="40" customWidth="1"/>
    <col min="9731" max="9731" width="5.7109375" style="40" customWidth="1"/>
    <col min="9732" max="9732" width="5.28515625" style="40" customWidth="1"/>
    <col min="9733" max="9733" width="76.28515625" style="40" customWidth="1"/>
    <col min="9734" max="9734" width="6.85546875" style="40" customWidth="1"/>
    <col min="9735" max="9735" width="5.28515625" style="40" customWidth="1"/>
    <col min="9736" max="9736" width="6.140625" style="40" customWidth="1"/>
    <col min="9737" max="9737" width="20.85546875" style="40" customWidth="1"/>
    <col min="9738" max="9738" width="8.140625" style="40" customWidth="1"/>
    <col min="9739" max="9983" width="9.140625" style="40"/>
    <col min="9984" max="9984" width="5" style="40" customWidth="1"/>
    <col min="9985" max="9985" width="4.7109375" style="40" customWidth="1"/>
    <col min="9986" max="9986" width="5.42578125" style="40" customWidth="1"/>
    <col min="9987" max="9987" width="5.7109375" style="40" customWidth="1"/>
    <col min="9988" max="9988" width="5.28515625" style="40" customWidth="1"/>
    <col min="9989" max="9989" width="76.28515625" style="40" customWidth="1"/>
    <col min="9990" max="9990" width="6.85546875" style="40" customWidth="1"/>
    <col min="9991" max="9991" width="5.28515625" style="40" customWidth="1"/>
    <col min="9992" max="9992" width="6.140625" style="40" customWidth="1"/>
    <col min="9993" max="9993" width="20.85546875" style="40" customWidth="1"/>
    <col min="9994" max="9994" width="8.140625" style="40" customWidth="1"/>
    <col min="9995" max="10239" width="9.140625" style="40"/>
    <col min="10240" max="10240" width="5" style="40" customWidth="1"/>
    <col min="10241" max="10241" width="4.7109375" style="40" customWidth="1"/>
    <col min="10242" max="10242" width="5.42578125" style="40" customWidth="1"/>
    <col min="10243" max="10243" width="5.7109375" style="40" customWidth="1"/>
    <col min="10244" max="10244" width="5.28515625" style="40" customWidth="1"/>
    <col min="10245" max="10245" width="76.28515625" style="40" customWidth="1"/>
    <col min="10246" max="10246" width="6.85546875" style="40" customWidth="1"/>
    <col min="10247" max="10247" width="5.28515625" style="40" customWidth="1"/>
    <col min="10248" max="10248" width="6.140625" style="40" customWidth="1"/>
    <col min="10249" max="10249" width="20.85546875" style="40" customWidth="1"/>
    <col min="10250" max="10250" width="8.140625" style="40" customWidth="1"/>
    <col min="10251" max="10495" width="9.140625" style="40"/>
    <col min="10496" max="10496" width="5" style="40" customWidth="1"/>
    <col min="10497" max="10497" width="4.7109375" style="40" customWidth="1"/>
    <col min="10498" max="10498" width="5.42578125" style="40" customWidth="1"/>
    <col min="10499" max="10499" width="5.7109375" style="40" customWidth="1"/>
    <col min="10500" max="10500" width="5.28515625" style="40" customWidth="1"/>
    <col min="10501" max="10501" width="76.28515625" style="40" customWidth="1"/>
    <col min="10502" max="10502" width="6.85546875" style="40" customWidth="1"/>
    <col min="10503" max="10503" width="5.28515625" style="40" customWidth="1"/>
    <col min="10504" max="10504" width="6.140625" style="40" customWidth="1"/>
    <col min="10505" max="10505" width="20.85546875" style="40" customWidth="1"/>
    <col min="10506" max="10506" width="8.140625" style="40" customWidth="1"/>
    <col min="10507" max="10751" width="9.140625" style="40"/>
    <col min="10752" max="10752" width="5" style="40" customWidth="1"/>
    <col min="10753" max="10753" width="4.7109375" style="40" customWidth="1"/>
    <col min="10754" max="10754" width="5.42578125" style="40" customWidth="1"/>
    <col min="10755" max="10755" width="5.7109375" style="40" customWidth="1"/>
    <col min="10756" max="10756" width="5.28515625" style="40" customWidth="1"/>
    <col min="10757" max="10757" width="76.28515625" style="40" customWidth="1"/>
    <col min="10758" max="10758" width="6.85546875" style="40" customWidth="1"/>
    <col min="10759" max="10759" width="5.28515625" style="40" customWidth="1"/>
    <col min="10760" max="10760" width="6.140625" style="40" customWidth="1"/>
    <col min="10761" max="10761" width="20.85546875" style="40" customWidth="1"/>
    <col min="10762" max="10762" width="8.140625" style="40" customWidth="1"/>
    <col min="10763" max="11007" width="9.140625" style="40"/>
    <col min="11008" max="11008" width="5" style="40" customWidth="1"/>
    <col min="11009" max="11009" width="4.7109375" style="40" customWidth="1"/>
    <col min="11010" max="11010" width="5.42578125" style="40" customWidth="1"/>
    <col min="11011" max="11011" width="5.7109375" style="40" customWidth="1"/>
    <col min="11012" max="11012" width="5.28515625" style="40" customWidth="1"/>
    <col min="11013" max="11013" width="76.28515625" style="40" customWidth="1"/>
    <col min="11014" max="11014" width="6.85546875" style="40" customWidth="1"/>
    <col min="11015" max="11015" width="5.28515625" style="40" customWidth="1"/>
    <col min="11016" max="11016" width="6.140625" style="40" customWidth="1"/>
    <col min="11017" max="11017" width="20.85546875" style="40" customWidth="1"/>
    <col min="11018" max="11018" width="8.140625" style="40" customWidth="1"/>
    <col min="11019" max="11263" width="9.140625" style="40"/>
    <col min="11264" max="11264" width="5" style="40" customWidth="1"/>
    <col min="11265" max="11265" width="4.7109375" style="40" customWidth="1"/>
    <col min="11266" max="11266" width="5.42578125" style="40" customWidth="1"/>
    <col min="11267" max="11267" width="5.7109375" style="40" customWidth="1"/>
    <col min="11268" max="11268" width="5.28515625" style="40" customWidth="1"/>
    <col min="11269" max="11269" width="76.28515625" style="40" customWidth="1"/>
    <col min="11270" max="11270" width="6.85546875" style="40" customWidth="1"/>
    <col min="11271" max="11271" width="5.28515625" style="40" customWidth="1"/>
    <col min="11272" max="11272" width="6.140625" style="40" customWidth="1"/>
    <col min="11273" max="11273" width="20.85546875" style="40" customWidth="1"/>
    <col min="11274" max="11274" width="8.140625" style="40" customWidth="1"/>
    <col min="11275" max="11519" width="9.140625" style="40"/>
    <col min="11520" max="11520" width="5" style="40" customWidth="1"/>
    <col min="11521" max="11521" width="4.7109375" style="40" customWidth="1"/>
    <col min="11522" max="11522" width="5.42578125" style="40" customWidth="1"/>
    <col min="11523" max="11523" width="5.7109375" style="40" customWidth="1"/>
    <col min="11524" max="11524" width="5.28515625" style="40" customWidth="1"/>
    <col min="11525" max="11525" width="76.28515625" style="40" customWidth="1"/>
    <col min="11526" max="11526" width="6.85546875" style="40" customWidth="1"/>
    <col min="11527" max="11527" width="5.28515625" style="40" customWidth="1"/>
    <col min="11528" max="11528" width="6.140625" style="40" customWidth="1"/>
    <col min="11529" max="11529" width="20.85546875" style="40" customWidth="1"/>
    <col min="11530" max="11530" width="8.140625" style="40" customWidth="1"/>
    <col min="11531" max="11775" width="9.140625" style="40"/>
    <col min="11776" max="11776" width="5" style="40" customWidth="1"/>
    <col min="11777" max="11777" width="4.7109375" style="40" customWidth="1"/>
    <col min="11778" max="11778" width="5.42578125" style="40" customWidth="1"/>
    <col min="11779" max="11779" width="5.7109375" style="40" customWidth="1"/>
    <col min="11780" max="11780" width="5.28515625" style="40" customWidth="1"/>
    <col min="11781" max="11781" width="76.28515625" style="40" customWidth="1"/>
    <col min="11782" max="11782" width="6.85546875" style="40" customWidth="1"/>
    <col min="11783" max="11783" width="5.28515625" style="40" customWidth="1"/>
    <col min="11784" max="11784" width="6.140625" style="40" customWidth="1"/>
    <col min="11785" max="11785" width="20.85546875" style="40" customWidth="1"/>
    <col min="11786" max="11786" width="8.140625" style="40" customWidth="1"/>
    <col min="11787" max="12031" width="9.140625" style="40"/>
    <col min="12032" max="12032" width="5" style="40" customWidth="1"/>
    <col min="12033" max="12033" width="4.7109375" style="40" customWidth="1"/>
    <col min="12034" max="12034" width="5.42578125" style="40" customWidth="1"/>
    <col min="12035" max="12035" width="5.7109375" style="40" customWidth="1"/>
    <col min="12036" max="12036" width="5.28515625" style="40" customWidth="1"/>
    <col min="12037" max="12037" width="76.28515625" style="40" customWidth="1"/>
    <col min="12038" max="12038" width="6.85546875" style="40" customWidth="1"/>
    <col min="12039" max="12039" width="5.28515625" style="40" customWidth="1"/>
    <col min="12040" max="12040" width="6.140625" style="40" customWidth="1"/>
    <col min="12041" max="12041" width="20.85546875" style="40" customWidth="1"/>
    <col min="12042" max="12042" width="8.140625" style="40" customWidth="1"/>
    <col min="12043" max="12287" width="9.140625" style="40"/>
    <col min="12288" max="12288" width="5" style="40" customWidth="1"/>
    <col min="12289" max="12289" width="4.7109375" style="40" customWidth="1"/>
    <col min="12290" max="12290" width="5.42578125" style="40" customWidth="1"/>
    <col min="12291" max="12291" width="5.7109375" style="40" customWidth="1"/>
    <col min="12292" max="12292" width="5.28515625" style="40" customWidth="1"/>
    <col min="12293" max="12293" width="76.28515625" style="40" customWidth="1"/>
    <col min="12294" max="12294" width="6.85546875" style="40" customWidth="1"/>
    <col min="12295" max="12295" width="5.28515625" style="40" customWidth="1"/>
    <col min="12296" max="12296" width="6.140625" style="40" customWidth="1"/>
    <col min="12297" max="12297" width="20.85546875" style="40" customWidth="1"/>
    <col min="12298" max="12298" width="8.140625" style="40" customWidth="1"/>
    <col min="12299" max="12543" width="9.140625" style="40"/>
    <col min="12544" max="12544" width="5" style="40" customWidth="1"/>
    <col min="12545" max="12545" width="4.7109375" style="40" customWidth="1"/>
    <col min="12546" max="12546" width="5.42578125" style="40" customWidth="1"/>
    <col min="12547" max="12547" width="5.7109375" style="40" customWidth="1"/>
    <col min="12548" max="12548" width="5.28515625" style="40" customWidth="1"/>
    <col min="12549" max="12549" width="76.28515625" style="40" customWidth="1"/>
    <col min="12550" max="12550" width="6.85546875" style="40" customWidth="1"/>
    <col min="12551" max="12551" width="5.28515625" style="40" customWidth="1"/>
    <col min="12552" max="12552" width="6.140625" style="40" customWidth="1"/>
    <col min="12553" max="12553" width="20.85546875" style="40" customWidth="1"/>
    <col min="12554" max="12554" width="8.140625" style="40" customWidth="1"/>
    <col min="12555" max="12799" width="9.140625" style="40"/>
    <col min="12800" max="12800" width="5" style="40" customWidth="1"/>
    <col min="12801" max="12801" width="4.7109375" style="40" customWidth="1"/>
    <col min="12802" max="12802" width="5.42578125" style="40" customWidth="1"/>
    <col min="12803" max="12803" width="5.7109375" style="40" customWidth="1"/>
    <col min="12804" max="12804" width="5.28515625" style="40" customWidth="1"/>
    <col min="12805" max="12805" width="76.28515625" style="40" customWidth="1"/>
    <col min="12806" max="12806" width="6.85546875" style="40" customWidth="1"/>
    <col min="12807" max="12807" width="5.28515625" style="40" customWidth="1"/>
    <col min="12808" max="12808" width="6.140625" style="40" customWidth="1"/>
    <col min="12809" max="12809" width="20.85546875" style="40" customWidth="1"/>
    <col min="12810" max="12810" width="8.140625" style="40" customWidth="1"/>
    <col min="12811" max="13055" width="9.140625" style="40"/>
    <col min="13056" max="13056" width="5" style="40" customWidth="1"/>
    <col min="13057" max="13057" width="4.7109375" style="40" customWidth="1"/>
    <col min="13058" max="13058" width="5.42578125" style="40" customWidth="1"/>
    <col min="13059" max="13059" width="5.7109375" style="40" customWidth="1"/>
    <col min="13060" max="13060" width="5.28515625" style="40" customWidth="1"/>
    <col min="13061" max="13061" width="76.28515625" style="40" customWidth="1"/>
    <col min="13062" max="13062" width="6.85546875" style="40" customWidth="1"/>
    <col min="13063" max="13063" width="5.28515625" style="40" customWidth="1"/>
    <col min="13064" max="13064" width="6.140625" style="40" customWidth="1"/>
    <col min="13065" max="13065" width="20.85546875" style="40" customWidth="1"/>
    <col min="13066" max="13066" width="8.140625" style="40" customWidth="1"/>
    <col min="13067" max="13311" width="9.140625" style="40"/>
    <col min="13312" max="13312" width="5" style="40" customWidth="1"/>
    <col min="13313" max="13313" width="4.7109375" style="40" customWidth="1"/>
    <col min="13314" max="13314" width="5.42578125" style="40" customWidth="1"/>
    <col min="13315" max="13315" width="5.7109375" style="40" customWidth="1"/>
    <col min="13316" max="13316" width="5.28515625" style="40" customWidth="1"/>
    <col min="13317" max="13317" width="76.28515625" style="40" customWidth="1"/>
    <col min="13318" max="13318" width="6.85546875" style="40" customWidth="1"/>
    <col min="13319" max="13319" width="5.28515625" style="40" customWidth="1"/>
    <col min="13320" max="13320" width="6.140625" style="40" customWidth="1"/>
    <col min="13321" max="13321" width="20.85546875" style="40" customWidth="1"/>
    <col min="13322" max="13322" width="8.140625" style="40" customWidth="1"/>
    <col min="13323" max="13567" width="9.140625" style="40"/>
    <col min="13568" max="13568" width="5" style="40" customWidth="1"/>
    <col min="13569" max="13569" width="4.7109375" style="40" customWidth="1"/>
    <col min="13570" max="13570" width="5.42578125" style="40" customWidth="1"/>
    <col min="13571" max="13571" width="5.7109375" style="40" customWidth="1"/>
    <col min="13572" max="13572" width="5.28515625" style="40" customWidth="1"/>
    <col min="13573" max="13573" width="76.28515625" style="40" customWidth="1"/>
    <col min="13574" max="13574" width="6.85546875" style="40" customWidth="1"/>
    <col min="13575" max="13575" width="5.28515625" style="40" customWidth="1"/>
    <col min="13576" max="13576" width="6.140625" style="40" customWidth="1"/>
    <col min="13577" max="13577" width="20.85546875" style="40" customWidth="1"/>
    <col min="13578" max="13578" width="8.140625" style="40" customWidth="1"/>
    <col min="13579" max="13823" width="9.140625" style="40"/>
    <col min="13824" max="13824" width="5" style="40" customWidth="1"/>
    <col min="13825" max="13825" width="4.7109375" style="40" customWidth="1"/>
    <col min="13826" max="13826" width="5.42578125" style="40" customWidth="1"/>
    <col min="13827" max="13827" width="5.7109375" style="40" customWidth="1"/>
    <col min="13828" max="13828" width="5.28515625" style="40" customWidth="1"/>
    <col min="13829" max="13829" width="76.28515625" style="40" customWidth="1"/>
    <col min="13830" max="13830" width="6.85546875" style="40" customWidth="1"/>
    <col min="13831" max="13831" width="5.28515625" style="40" customWidth="1"/>
    <col min="13832" max="13832" width="6.140625" style="40" customWidth="1"/>
    <col min="13833" max="13833" width="20.85546875" style="40" customWidth="1"/>
    <col min="13834" max="13834" width="8.140625" style="40" customWidth="1"/>
    <col min="13835" max="14079" width="9.140625" style="40"/>
    <col min="14080" max="14080" width="5" style="40" customWidth="1"/>
    <col min="14081" max="14081" width="4.7109375" style="40" customWidth="1"/>
    <col min="14082" max="14082" width="5.42578125" style="40" customWidth="1"/>
    <col min="14083" max="14083" width="5.7109375" style="40" customWidth="1"/>
    <col min="14084" max="14084" width="5.28515625" style="40" customWidth="1"/>
    <col min="14085" max="14085" width="76.28515625" style="40" customWidth="1"/>
    <col min="14086" max="14086" width="6.85546875" style="40" customWidth="1"/>
    <col min="14087" max="14087" width="5.28515625" style="40" customWidth="1"/>
    <col min="14088" max="14088" width="6.140625" style="40" customWidth="1"/>
    <col min="14089" max="14089" width="20.85546875" style="40" customWidth="1"/>
    <col min="14090" max="14090" width="8.140625" style="40" customWidth="1"/>
    <col min="14091" max="14335" width="9.140625" style="40"/>
    <col min="14336" max="14336" width="5" style="40" customWidth="1"/>
    <col min="14337" max="14337" width="4.7109375" style="40" customWidth="1"/>
    <col min="14338" max="14338" width="5.42578125" style="40" customWidth="1"/>
    <col min="14339" max="14339" width="5.7109375" style="40" customWidth="1"/>
    <col min="14340" max="14340" width="5.28515625" style="40" customWidth="1"/>
    <col min="14341" max="14341" width="76.28515625" style="40" customWidth="1"/>
    <col min="14342" max="14342" width="6.85546875" style="40" customWidth="1"/>
    <col min="14343" max="14343" width="5.28515625" style="40" customWidth="1"/>
    <col min="14344" max="14344" width="6.140625" style="40" customWidth="1"/>
    <col min="14345" max="14345" width="20.85546875" style="40" customWidth="1"/>
    <col min="14346" max="14346" width="8.140625" style="40" customWidth="1"/>
    <col min="14347" max="14591" width="9.140625" style="40"/>
    <col min="14592" max="14592" width="5" style="40" customWidth="1"/>
    <col min="14593" max="14593" width="4.7109375" style="40" customWidth="1"/>
    <col min="14594" max="14594" width="5.42578125" style="40" customWidth="1"/>
    <col min="14595" max="14595" width="5.7109375" style="40" customWidth="1"/>
    <col min="14596" max="14596" width="5.28515625" style="40" customWidth="1"/>
    <col min="14597" max="14597" width="76.28515625" style="40" customWidth="1"/>
    <col min="14598" max="14598" width="6.85546875" style="40" customWidth="1"/>
    <col min="14599" max="14599" width="5.28515625" style="40" customWidth="1"/>
    <col min="14600" max="14600" width="6.140625" style="40" customWidth="1"/>
    <col min="14601" max="14601" width="20.85546875" style="40" customWidth="1"/>
    <col min="14602" max="14602" width="8.140625" style="40" customWidth="1"/>
    <col min="14603" max="14847" width="9.140625" style="40"/>
    <col min="14848" max="14848" width="5" style="40" customWidth="1"/>
    <col min="14849" max="14849" width="4.7109375" style="40" customWidth="1"/>
    <col min="14850" max="14850" width="5.42578125" style="40" customWidth="1"/>
    <col min="14851" max="14851" width="5.7109375" style="40" customWidth="1"/>
    <col min="14852" max="14852" width="5.28515625" style="40" customWidth="1"/>
    <col min="14853" max="14853" width="76.28515625" style="40" customWidth="1"/>
    <col min="14854" max="14854" width="6.85546875" style="40" customWidth="1"/>
    <col min="14855" max="14855" width="5.28515625" style="40" customWidth="1"/>
    <col min="14856" max="14856" width="6.140625" style="40" customWidth="1"/>
    <col min="14857" max="14857" width="20.85546875" style="40" customWidth="1"/>
    <col min="14858" max="14858" width="8.140625" style="40" customWidth="1"/>
    <col min="14859" max="15103" width="9.140625" style="40"/>
    <col min="15104" max="15104" width="5" style="40" customWidth="1"/>
    <col min="15105" max="15105" width="4.7109375" style="40" customWidth="1"/>
    <col min="15106" max="15106" width="5.42578125" style="40" customWidth="1"/>
    <col min="15107" max="15107" width="5.7109375" style="40" customWidth="1"/>
    <col min="15108" max="15108" width="5.28515625" style="40" customWidth="1"/>
    <col min="15109" max="15109" width="76.28515625" style="40" customWidth="1"/>
    <col min="15110" max="15110" width="6.85546875" style="40" customWidth="1"/>
    <col min="15111" max="15111" width="5.28515625" style="40" customWidth="1"/>
    <col min="15112" max="15112" width="6.140625" style="40" customWidth="1"/>
    <col min="15113" max="15113" width="20.85546875" style="40" customWidth="1"/>
    <col min="15114" max="15114" width="8.140625" style="40" customWidth="1"/>
    <col min="15115" max="15359" width="9.140625" style="40"/>
    <col min="15360" max="15360" width="5" style="40" customWidth="1"/>
    <col min="15361" max="15361" width="4.7109375" style="40" customWidth="1"/>
    <col min="15362" max="15362" width="5.42578125" style="40" customWidth="1"/>
    <col min="15363" max="15363" width="5.7109375" style="40" customWidth="1"/>
    <col min="15364" max="15364" width="5.28515625" style="40" customWidth="1"/>
    <col min="15365" max="15365" width="76.28515625" style="40" customWidth="1"/>
    <col min="15366" max="15366" width="6.85546875" style="40" customWidth="1"/>
    <col min="15367" max="15367" width="5.28515625" style="40" customWidth="1"/>
    <col min="15368" max="15368" width="6.140625" style="40" customWidth="1"/>
    <col min="15369" max="15369" width="20.85546875" style="40" customWidth="1"/>
    <col min="15370" max="15370" width="8.140625" style="40" customWidth="1"/>
    <col min="15371" max="15615" width="9.140625" style="40"/>
    <col min="15616" max="15616" width="5" style="40" customWidth="1"/>
    <col min="15617" max="15617" width="4.7109375" style="40" customWidth="1"/>
    <col min="15618" max="15618" width="5.42578125" style="40" customWidth="1"/>
    <col min="15619" max="15619" width="5.7109375" style="40" customWidth="1"/>
    <col min="15620" max="15620" width="5.28515625" style="40" customWidth="1"/>
    <col min="15621" max="15621" width="76.28515625" style="40" customWidth="1"/>
    <col min="15622" max="15622" width="6.85546875" style="40" customWidth="1"/>
    <col min="15623" max="15623" width="5.28515625" style="40" customWidth="1"/>
    <col min="15624" max="15624" width="6.140625" style="40" customWidth="1"/>
    <col min="15625" max="15625" width="20.85546875" style="40" customWidth="1"/>
    <col min="15626" max="15626" width="8.140625" style="40" customWidth="1"/>
    <col min="15627" max="15871" width="9.140625" style="40"/>
    <col min="15872" max="15872" width="5" style="40" customWidth="1"/>
    <col min="15873" max="15873" width="4.7109375" style="40" customWidth="1"/>
    <col min="15874" max="15874" width="5.42578125" style="40" customWidth="1"/>
    <col min="15875" max="15875" width="5.7109375" style="40" customWidth="1"/>
    <col min="15876" max="15876" width="5.28515625" style="40" customWidth="1"/>
    <col min="15877" max="15877" width="76.28515625" style="40" customWidth="1"/>
    <col min="15878" max="15878" width="6.85546875" style="40" customWidth="1"/>
    <col min="15879" max="15879" width="5.28515625" style="40" customWidth="1"/>
    <col min="15880" max="15880" width="6.140625" style="40" customWidth="1"/>
    <col min="15881" max="15881" width="20.85546875" style="40" customWidth="1"/>
    <col min="15882" max="15882" width="8.140625" style="40" customWidth="1"/>
    <col min="15883" max="16127" width="9.140625" style="40"/>
    <col min="16128" max="16128" width="5" style="40" customWidth="1"/>
    <col min="16129" max="16129" width="4.7109375" style="40" customWidth="1"/>
    <col min="16130" max="16130" width="5.42578125" style="40" customWidth="1"/>
    <col min="16131" max="16131" width="5.7109375" style="40" customWidth="1"/>
    <col min="16132" max="16132" width="5.28515625" style="40" customWidth="1"/>
    <col min="16133" max="16133" width="76.28515625" style="40" customWidth="1"/>
    <col min="16134" max="16134" width="6.85546875" style="40" customWidth="1"/>
    <col min="16135" max="16135" width="5.28515625" style="40" customWidth="1"/>
    <col min="16136" max="16136" width="6.140625" style="40" customWidth="1"/>
    <col min="16137" max="16137" width="20.85546875" style="40" customWidth="1"/>
    <col min="16138" max="16138" width="8.140625" style="40" customWidth="1"/>
    <col min="16139" max="16384" width="9.140625" style="40"/>
  </cols>
  <sheetData>
    <row r="1" spans="1:11" x14ac:dyDescent="0.25">
      <c r="F1" s="60" t="s">
        <v>222</v>
      </c>
      <c r="J1" s="41" t="s">
        <v>223</v>
      </c>
    </row>
    <row r="2" spans="1:11" ht="15" customHeight="1" x14ac:dyDescent="0.25">
      <c r="A2" s="43" t="s">
        <v>290</v>
      </c>
      <c r="F2" s="60"/>
      <c r="J2" s="41"/>
      <c r="K2" s="42"/>
    </row>
    <row r="3" spans="1:11" ht="15" customHeight="1" x14ac:dyDescent="0.25">
      <c r="A3" s="40" t="s">
        <v>225</v>
      </c>
      <c r="F3" s="60"/>
      <c r="J3" s="41"/>
    </row>
    <row r="4" spans="1:11" x14ac:dyDescent="0.25">
      <c r="A4" s="40" t="s">
        <v>226</v>
      </c>
      <c r="F4" s="60"/>
      <c r="J4" s="41"/>
    </row>
    <row r="5" spans="1:11" x14ac:dyDescent="0.25">
      <c r="A5" s="40" t="s">
        <v>227</v>
      </c>
      <c r="F5" s="60"/>
      <c r="J5" s="41"/>
    </row>
    <row r="6" spans="1:11" x14ac:dyDescent="0.25">
      <c r="F6" s="60"/>
      <c r="J6" s="41"/>
    </row>
    <row r="7" spans="1:11" x14ac:dyDescent="0.25">
      <c r="F7" s="60"/>
      <c r="J7" s="41"/>
    </row>
    <row r="8" spans="1:11" x14ac:dyDescent="0.25">
      <c r="A8" s="65" t="s">
        <v>228</v>
      </c>
      <c r="B8" s="66"/>
      <c r="C8" s="66"/>
      <c r="D8" s="66"/>
      <c r="E8" s="66"/>
      <c r="F8" s="67" t="s">
        <v>229</v>
      </c>
      <c r="G8" s="67" t="s">
        <v>220</v>
      </c>
      <c r="H8" s="67"/>
      <c r="I8" s="67"/>
      <c r="J8" s="68" t="s">
        <v>230</v>
      </c>
    </row>
    <row r="9" spans="1:11" x14ac:dyDescent="0.25">
      <c r="A9" s="45" t="s">
        <v>231</v>
      </c>
      <c r="B9" s="45"/>
      <c r="C9" s="45"/>
      <c r="D9" s="45"/>
      <c r="E9" s="45"/>
      <c r="F9" s="45"/>
      <c r="G9" s="45"/>
      <c r="H9" s="45"/>
      <c r="I9" s="45"/>
      <c r="J9" s="69"/>
    </row>
    <row r="10" spans="1:11" ht="30" x14ac:dyDescent="0.25">
      <c r="A10" s="70" t="s">
        <v>232</v>
      </c>
      <c r="B10" s="70" t="s">
        <v>233</v>
      </c>
      <c r="C10" s="70" t="s">
        <v>234</v>
      </c>
      <c r="D10" s="70" t="s">
        <v>235</v>
      </c>
      <c r="E10" s="44" t="s">
        <v>236</v>
      </c>
      <c r="F10" s="45"/>
      <c r="G10" s="45"/>
      <c r="H10" s="45"/>
      <c r="I10" s="45"/>
      <c r="J10" s="45"/>
    </row>
    <row r="11" spans="1:11" x14ac:dyDescent="0.25">
      <c r="A11" s="46">
        <v>1</v>
      </c>
      <c r="B11" s="46">
        <v>4</v>
      </c>
      <c r="C11" s="46"/>
      <c r="D11" s="46"/>
      <c r="E11" s="47"/>
      <c r="F11" s="61" t="s">
        <v>237</v>
      </c>
      <c r="G11" s="48" t="s">
        <v>238</v>
      </c>
      <c r="H11" s="48" t="s">
        <v>239</v>
      </c>
      <c r="I11" s="48" t="s">
        <v>240</v>
      </c>
      <c r="J11" s="54">
        <f>+J12</f>
        <v>139255895</v>
      </c>
    </row>
    <row r="12" spans="1:11" s="43" customFormat="1" x14ac:dyDescent="0.25">
      <c r="A12" s="46">
        <v>1</v>
      </c>
      <c r="B12" s="46">
        <v>4</v>
      </c>
      <c r="C12" s="46">
        <v>1</v>
      </c>
      <c r="D12" s="46" t="s">
        <v>224</v>
      </c>
      <c r="E12" s="47"/>
      <c r="F12" s="61" t="s">
        <v>221</v>
      </c>
      <c r="G12" s="47"/>
      <c r="H12" s="47"/>
      <c r="I12" s="47"/>
      <c r="J12" s="54">
        <f>+J13</f>
        <v>139255895</v>
      </c>
    </row>
    <row r="13" spans="1:11" ht="30" x14ac:dyDescent="0.25">
      <c r="A13" s="49">
        <v>1</v>
      </c>
      <c r="B13" s="49">
        <v>4</v>
      </c>
      <c r="C13" s="49">
        <v>1</v>
      </c>
      <c r="D13" s="49">
        <v>2</v>
      </c>
      <c r="E13" s="50" t="s">
        <v>241</v>
      </c>
      <c r="F13" s="55" t="s">
        <v>242</v>
      </c>
      <c r="G13" s="51"/>
      <c r="H13" s="51"/>
      <c r="I13" s="51"/>
      <c r="J13" s="52">
        <v>139255895</v>
      </c>
    </row>
    <row r="14" spans="1:11" x14ac:dyDescent="0.25">
      <c r="A14" s="49"/>
      <c r="B14" s="49"/>
      <c r="C14" s="49"/>
      <c r="D14" s="49"/>
      <c r="E14" s="50"/>
      <c r="F14" s="55"/>
      <c r="G14" s="51"/>
      <c r="H14" s="51"/>
      <c r="I14" s="51"/>
      <c r="J14" s="52"/>
    </row>
    <row r="15" spans="1:11" ht="30" x14ac:dyDescent="0.25">
      <c r="A15" s="46">
        <v>1</v>
      </c>
      <c r="B15" s="46">
        <v>5</v>
      </c>
      <c r="C15" s="49"/>
      <c r="D15" s="49"/>
      <c r="E15" s="51"/>
      <c r="F15" s="61" t="s">
        <v>243</v>
      </c>
      <c r="G15" s="47" t="s">
        <v>224</v>
      </c>
      <c r="H15" s="47"/>
      <c r="I15" s="47"/>
      <c r="J15" s="54">
        <f>+J16+J26+J29+J32</f>
        <v>1309982733.3</v>
      </c>
    </row>
    <row r="16" spans="1:11" x14ac:dyDescent="0.25">
      <c r="A16" s="46">
        <v>1</v>
      </c>
      <c r="B16" s="46">
        <v>5</v>
      </c>
      <c r="C16" s="46">
        <v>1</v>
      </c>
      <c r="D16" s="46"/>
      <c r="E16" s="47"/>
      <c r="F16" s="61" t="s">
        <v>244</v>
      </c>
      <c r="G16" s="47"/>
      <c r="H16" s="47"/>
      <c r="I16" s="47"/>
      <c r="J16" s="53">
        <f>+J17</f>
        <v>1086267106.3</v>
      </c>
    </row>
    <row r="17" spans="1:10" x14ac:dyDescent="0.25">
      <c r="A17" s="46">
        <v>1</v>
      </c>
      <c r="B17" s="46">
        <v>5</v>
      </c>
      <c r="C17" s="46">
        <v>1</v>
      </c>
      <c r="D17" s="49" t="s">
        <v>224</v>
      </c>
      <c r="E17" s="47"/>
      <c r="F17" s="61" t="s">
        <v>245</v>
      </c>
      <c r="G17" s="46">
        <v>9999</v>
      </c>
      <c r="H17" s="46">
        <v>30</v>
      </c>
      <c r="I17" s="46">
        <v>102</v>
      </c>
      <c r="J17" s="54">
        <f>+J18+J19+J20+J22+J21+J23+J24</f>
        <v>1086267106.3</v>
      </c>
    </row>
    <row r="18" spans="1:10" x14ac:dyDescent="0.25">
      <c r="A18" s="49">
        <v>1</v>
      </c>
      <c r="B18" s="49">
        <v>5</v>
      </c>
      <c r="C18" s="49">
        <v>1</v>
      </c>
      <c r="D18" s="49">
        <v>1</v>
      </c>
      <c r="E18" s="50">
        <v>16</v>
      </c>
      <c r="F18" s="55" t="s">
        <v>246</v>
      </c>
      <c r="G18" s="47"/>
      <c r="H18" s="47"/>
      <c r="I18" s="47"/>
      <c r="J18" s="52">
        <v>647880000</v>
      </c>
    </row>
    <row r="19" spans="1:10" x14ac:dyDescent="0.25">
      <c r="A19" s="49">
        <v>1</v>
      </c>
      <c r="B19" s="49">
        <v>5</v>
      </c>
      <c r="C19" s="49">
        <v>1</v>
      </c>
      <c r="D19" s="49">
        <v>1</v>
      </c>
      <c r="E19" s="50">
        <v>16</v>
      </c>
      <c r="F19" s="55" t="s">
        <v>247</v>
      </c>
      <c r="G19" s="47"/>
      <c r="H19" s="47"/>
      <c r="I19" s="47"/>
      <c r="J19" s="52">
        <v>73654556.299999997</v>
      </c>
    </row>
    <row r="20" spans="1:10" x14ac:dyDescent="0.25">
      <c r="A20" s="49">
        <v>1</v>
      </c>
      <c r="B20" s="49">
        <v>5</v>
      </c>
      <c r="C20" s="49">
        <v>1</v>
      </c>
      <c r="D20" s="49">
        <v>1</v>
      </c>
      <c r="E20" s="50"/>
      <c r="F20" s="55" t="s">
        <v>248</v>
      </c>
      <c r="G20" s="47"/>
      <c r="H20" s="47"/>
      <c r="I20" s="47"/>
      <c r="J20" s="52">
        <v>0</v>
      </c>
    </row>
    <row r="21" spans="1:10" x14ac:dyDescent="0.25">
      <c r="A21" s="49">
        <v>1</v>
      </c>
      <c r="B21" s="49">
        <v>5</v>
      </c>
      <c r="C21" s="49">
        <v>1</v>
      </c>
      <c r="D21" s="49">
        <v>1</v>
      </c>
      <c r="E21" s="50" t="s">
        <v>249</v>
      </c>
      <c r="F21" s="55" t="s">
        <v>250</v>
      </c>
      <c r="G21" s="51"/>
      <c r="H21" s="51"/>
      <c r="I21" s="51"/>
      <c r="J21" s="52">
        <v>0</v>
      </c>
    </row>
    <row r="22" spans="1:10" x14ac:dyDescent="0.25">
      <c r="A22" s="49">
        <v>1</v>
      </c>
      <c r="B22" s="49">
        <v>5</v>
      </c>
      <c r="C22" s="49">
        <v>1</v>
      </c>
      <c r="D22" s="49">
        <v>1</v>
      </c>
      <c r="E22" s="50" t="s">
        <v>251</v>
      </c>
      <c r="F22" s="55" t="s">
        <v>252</v>
      </c>
      <c r="G22" s="51"/>
      <c r="H22" s="51"/>
      <c r="I22" s="51"/>
      <c r="J22" s="52">
        <v>5000000</v>
      </c>
    </row>
    <row r="23" spans="1:10" x14ac:dyDescent="0.25">
      <c r="A23" s="49">
        <v>1</v>
      </c>
      <c r="B23" s="49">
        <v>5</v>
      </c>
      <c r="C23" s="49">
        <v>1</v>
      </c>
      <c r="D23" s="49">
        <v>1</v>
      </c>
      <c r="E23" s="50" t="s">
        <v>253</v>
      </c>
      <c r="F23" s="55" t="s">
        <v>254</v>
      </c>
      <c r="G23" s="51"/>
      <c r="H23" s="51"/>
      <c r="I23" s="51"/>
      <c r="J23" s="52">
        <v>4732550</v>
      </c>
    </row>
    <row r="24" spans="1:10" x14ac:dyDescent="0.25">
      <c r="A24" s="49">
        <v>1</v>
      </c>
      <c r="B24" s="49">
        <v>5</v>
      </c>
      <c r="C24" s="49">
        <v>1</v>
      </c>
      <c r="D24" s="49">
        <v>1</v>
      </c>
      <c r="E24" s="50"/>
      <c r="F24" s="55" t="s">
        <v>255</v>
      </c>
      <c r="G24" s="51"/>
      <c r="H24" s="51"/>
      <c r="I24" s="51"/>
      <c r="J24" s="52">
        <v>355000000</v>
      </c>
    </row>
    <row r="25" spans="1:10" x14ac:dyDescent="0.25">
      <c r="A25" s="49"/>
      <c r="B25" s="49"/>
      <c r="C25" s="49"/>
      <c r="D25" s="49"/>
      <c r="E25" s="51"/>
      <c r="F25" s="55"/>
      <c r="G25" s="51"/>
      <c r="H25" s="49"/>
      <c r="I25" s="49"/>
      <c r="J25" s="52"/>
    </row>
    <row r="26" spans="1:10" x14ac:dyDescent="0.25">
      <c r="A26" s="46">
        <v>1</v>
      </c>
      <c r="B26" s="46">
        <v>5</v>
      </c>
      <c r="C26" s="46">
        <v>1</v>
      </c>
      <c r="D26" s="46">
        <v>2</v>
      </c>
      <c r="E26" s="47"/>
      <c r="F26" s="61" t="s">
        <v>256</v>
      </c>
      <c r="G26" s="46">
        <v>9995</v>
      </c>
      <c r="H26" s="46">
        <v>30</v>
      </c>
      <c r="I26" s="46">
        <v>102</v>
      </c>
      <c r="J26" s="54">
        <f>+J27</f>
        <v>2000000</v>
      </c>
    </row>
    <row r="27" spans="1:10" ht="30" x14ac:dyDescent="0.25">
      <c r="A27" s="47"/>
      <c r="B27" s="47"/>
      <c r="C27" s="47"/>
      <c r="D27" s="47"/>
      <c r="E27" s="51"/>
      <c r="F27" s="55" t="s">
        <v>287</v>
      </c>
      <c r="G27" s="51"/>
      <c r="H27" s="49"/>
      <c r="I27" s="49"/>
      <c r="J27" s="52">
        <v>2000000</v>
      </c>
    </row>
    <row r="28" spans="1:10" x14ac:dyDescent="0.25">
      <c r="A28" s="47"/>
      <c r="B28" s="47"/>
      <c r="C28" s="47"/>
      <c r="D28" s="47"/>
      <c r="E28" s="51"/>
      <c r="F28" s="55"/>
      <c r="G28" s="51"/>
      <c r="H28" s="51"/>
      <c r="I28" s="51"/>
      <c r="J28" s="52"/>
    </row>
    <row r="29" spans="1:10" x14ac:dyDescent="0.25">
      <c r="A29" s="46">
        <v>1</v>
      </c>
      <c r="B29" s="46">
        <v>5</v>
      </c>
      <c r="C29" s="46">
        <v>1</v>
      </c>
      <c r="D29" s="46">
        <v>4</v>
      </c>
      <c r="E29" s="47"/>
      <c r="F29" s="61" t="s">
        <v>257</v>
      </c>
      <c r="G29" s="46">
        <v>9998</v>
      </c>
      <c r="H29" s="46">
        <v>30</v>
      </c>
      <c r="I29" s="46">
        <v>102</v>
      </c>
      <c r="J29" s="54">
        <f>+J30</f>
        <v>800000</v>
      </c>
    </row>
    <row r="30" spans="1:10" ht="30" x14ac:dyDescent="0.25">
      <c r="A30" s="49">
        <v>1</v>
      </c>
      <c r="B30" s="49">
        <v>5</v>
      </c>
      <c r="C30" s="49">
        <v>1</v>
      </c>
      <c r="D30" s="49">
        <v>4</v>
      </c>
      <c r="E30" s="49">
        <v>28</v>
      </c>
      <c r="F30" s="55" t="s">
        <v>258</v>
      </c>
      <c r="G30" s="51"/>
      <c r="H30" s="51"/>
      <c r="I30" s="51"/>
      <c r="J30" s="52">
        <v>800000</v>
      </c>
    </row>
    <row r="31" spans="1:10" x14ac:dyDescent="0.25">
      <c r="A31" s="49"/>
      <c r="B31" s="49"/>
      <c r="C31" s="49"/>
      <c r="D31" s="49"/>
      <c r="E31" s="49"/>
      <c r="F31" s="55"/>
      <c r="G31" s="51"/>
      <c r="H31" s="51"/>
      <c r="I31" s="51"/>
      <c r="J31" s="52"/>
    </row>
    <row r="32" spans="1:10" x14ac:dyDescent="0.25">
      <c r="A32" s="46">
        <v>1</v>
      </c>
      <c r="B32" s="46">
        <v>5</v>
      </c>
      <c r="C32" s="46">
        <v>1</v>
      </c>
      <c r="D32" s="46">
        <v>5</v>
      </c>
      <c r="E32" s="46"/>
      <c r="F32" s="61" t="s">
        <v>259</v>
      </c>
      <c r="G32" s="46">
        <v>9998</v>
      </c>
      <c r="H32" s="46">
        <v>30</v>
      </c>
      <c r="I32" s="46">
        <v>102</v>
      </c>
      <c r="J32" s="54">
        <f>+J33</f>
        <v>220915627</v>
      </c>
    </row>
    <row r="33" spans="1:10" ht="30" x14ac:dyDescent="0.25">
      <c r="A33" s="49">
        <v>1</v>
      </c>
      <c r="B33" s="49">
        <v>5</v>
      </c>
      <c r="C33" s="49">
        <v>1</v>
      </c>
      <c r="D33" s="49">
        <v>5</v>
      </c>
      <c r="E33" s="50" t="s">
        <v>260</v>
      </c>
      <c r="F33" s="55" t="s">
        <v>261</v>
      </c>
      <c r="G33" s="51"/>
      <c r="H33" s="51"/>
      <c r="I33" s="51"/>
      <c r="J33" s="52">
        <v>220915627</v>
      </c>
    </row>
    <row r="34" spans="1:10" x14ac:dyDescent="0.25">
      <c r="A34" s="49"/>
      <c r="B34" s="49"/>
      <c r="C34" s="49"/>
      <c r="D34" s="49"/>
      <c r="E34" s="50"/>
      <c r="F34" s="55"/>
      <c r="G34" s="51"/>
      <c r="H34" s="49"/>
      <c r="I34" s="49"/>
      <c r="J34" s="52"/>
    </row>
    <row r="35" spans="1:10" x14ac:dyDescent="0.25">
      <c r="A35" s="46">
        <v>1</v>
      </c>
      <c r="B35" s="46">
        <v>6</v>
      </c>
      <c r="C35" s="46"/>
      <c r="D35" s="46"/>
      <c r="E35" s="47"/>
      <c r="F35" s="61" t="s">
        <v>262</v>
      </c>
      <c r="G35" s="46">
        <v>9998</v>
      </c>
      <c r="H35" s="46">
        <v>30</v>
      </c>
      <c r="I35" s="46">
        <v>102</v>
      </c>
      <c r="J35" s="54">
        <f>+J36+J39+J42</f>
        <v>11864644</v>
      </c>
    </row>
    <row r="36" spans="1:10" x14ac:dyDescent="0.25">
      <c r="A36" s="49">
        <v>1</v>
      </c>
      <c r="B36" s="49">
        <v>6</v>
      </c>
      <c r="C36" s="49">
        <v>1</v>
      </c>
      <c r="D36" s="49"/>
      <c r="E36" s="50"/>
      <c r="F36" s="55" t="s">
        <v>263</v>
      </c>
      <c r="G36" s="51"/>
      <c r="H36" s="51"/>
      <c r="I36" s="51"/>
      <c r="J36" s="54">
        <f>+J37</f>
        <v>864644</v>
      </c>
    </row>
    <row r="37" spans="1:10" ht="30" x14ac:dyDescent="0.25">
      <c r="A37" s="49">
        <v>1</v>
      </c>
      <c r="B37" s="49">
        <v>6</v>
      </c>
      <c r="C37" s="49">
        <v>1</v>
      </c>
      <c r="D37" s="49">
        <v>1</v>
      </c>
      <c r="E37" s="50" t="s">
        <v>264</v>
      </c>
      <c r="F37" s="55" t="s">
        <v>265</v>
      </c>
      <c r="G37" s="51"/>
      <c r="H37" s="51"/>
      <c r="I37" s="51"/>
      <c r="J37" s="52">
        <v>864644</v>
      </c>
    </row>
    <row r="38" spans="1:10" x14ac:dyDescent="0.25">
      <c r="A38" s="51"/>
      <c r="B38" s="51"/>
      <c r="C38" s="51"/>
      <c r="D38" s="51"/>
      <c r="E38" s="51"/>
      <c r="F38" s="55"/>
      <c r="G38" s="51"/>
      <c r="H38" s="51"/>
      <c r="I38" s="51"/>
      <c r="J38" s="52"/>
    </row>
    <row r="39" spans="1:10" x14ac:dyDescent="0.25">
      <c r="A39" s="46">
        <v>1</v>
      </c>
      <c r="B39" s="46">
        <v>6</v>
      </c>
      <c r="C39" s="46">
        <v>1</v>
      </c>
      <c r="D39" s="46">
        <v>2</v>
      </c>
      <c r="E39" s="47"/>
      <c r="F39" s="61" t="s">
        <v>266</v>
      </c>
      <c r="G39" s="47"/>
      <c r="H39" s="47"/>
      <c r="I39" s="47"/>
      <c r="J39" s="54">
        <f>+J40</f>
        <v>1000000</v>
      </c>
    </row>
    <row r="40" spans="1:10" ht="30" x14ac:dyDescent="0.25">
      <c r="A40" s="49">
        <v>1</v>
      </c>
      <c r="B40" s="49">
        <v>6</v>
      </c>
      <c r="C40" s="49">
        <v>1</v>
      </c>
      <c r="D40" s="49">
        <v>2</v>
      </c>
      <c r="E40" s="50" t="s">
        <v>267</v>
      </c>
      <c r="F40" s="55" t="s">
        <v>268</v>
      </c>
      <c r="G40" s="47"/>
      <c r="H40" s="47"/>
      <c r="I40" s="47"/>
      <c r="J40" s="52">
        <v>1000000</v>
      </c>
    </row>
    <row r="41" spans="1:10" x14ac:dyDescent="0.25">
      <c r="A41" s="49"/>
      <c r="B41" s="49"/>
      <c r="C41" s="49"/>
      <c r="D41" s="49"/>
      <c r="E41" s="50"/>
      <c r="F41" s="55"/>
      <c r="G41" s="47"/>
      <c r="H41" s="47"/>
      <c r="I41" s="47"/>
      <c r="J41" s="52"/>
    </row>
    <row r="42" spans="1:10" x14ac:dyDescent="0.25">
      <c r="A42" s="46">
        <v>1</v>
      </c>
      <c r="B42" s="46">
        <v>6</v>
      </c>
      <c r="C42" s="46">
        <v>4</v>
      </c>
      <c r="D42" s="46"/>
      <c r="E42" s="48"/>
      <c r="F42" s="61" t="s">
        <v>269</v>
      </c>
      <c r="G42" s="47"/>
      <c r="H42" s="47"/>
      <c r="I42" s="47"/>
      <c r="J42" s="54">
        <f>+J43</f>
        <v>10000000</v>
      </c>
    </row>
    <row r="43" spans="1:10" ht="45" x14ac:dyDescent="0.25">
      <c r="A43" s="49">
        <v>1</v>
      </c>
      <c r="B43" s="49">
        <v>6</v>
      </c>
      <c r="C43" s="49">
        <v>4</v>
      </c>
      <c r="D43" s="49">
        <v>1</v>
      </c>
      <c r="E43" s="50" t="s">
        <v>260</v>
      </c>
      <c r="F43" s="55" t="s">
        <v>288</v>
      </c>
      <c r="G43" s="51"/>
      <c r="H43" s="51"/>
      <c r="I43" s="51"/>
      <c r="J43" s="52">
        <v>10000000</v>
      </c>
    </row>
    <row r="44" spans="1:10" x14ac:dyDescent="0.25">
      <c r="A44" s="51"/>
      <c r="B44" s="51"/>
      <c r="C44" s="51"/>
      <c r="D44" s="51"/>
      <c r="E44" s="51"/>
      <c r="F44" s="55"/>
      <c r="G44" s="51"/>
      <c r="H44" s="51"/>
      <c r="I44" s="51"/>
      <c r="J44" s="52"/>
    </row>
    <row r="45" spans="1:10" x14ac:dyDescent="0.25">
      <c r="A45" s="49"/>
      <c r="B45" s="49"/>
      <c r="C45" s="49"/>
      <c r="D45" s="49"/>
      <c r="E45" s="51"/>
      <c r="F45" s="62" t="s">
        <v>270</v>
      </c>
      <c r="G45" s="51"/>
      <c r="H45" s="51"/>
      <c r="I45" s="51"/>
      <c r="J45" s="54">
        <f>+J35+J11+J15</f>
        <v>1461103272.3</v>
      </c>
    </row>
    <row r="46" spans="1:10" x14ac:dyDescent="0.25">
      <c r="A46" s="51"/>
      <c r="B46" s="51"/>
      <c r="C46" s="51"/>
      <c r="D46" s="51"/>
      <c r="E46" s="51"/>
      <c r="F46" s="55"/>
      <c r="G46" s="51"/>
      <c r="H46" s="51"/>
      <c r="I46" s="51"/>
      <c r="J46" s="52"/>
    </row>
    <row r="47" spans="1:10" x14ac:dyDescent="0.25">
      <c r="A47" s="46">
        <v>3</v>
      </c>
      <c r="B47" s="49"/>
      <c r="C47" s="51"/>
      <c r="D47" s="51"/>
      <c r="E47" s="51"/>
      <c r="F47" s="61" t="s">
        <v>271</v>
      </c>
      <c r="G47" s="46">
        <v>9998</v>
      </c>
      <c r="H47" s="46">
        <v>30</v>
      </c>
      <c r="I47" s="46">
        <v>102</v>
      </c>
      <c r="J47" s="54">
        <f>+J48</f>
        <v>200000000</v>
      </c>
    </row>
    <row r="48" spans="1:10" x14ac:dyDescent="0.25">
      <c r="A48" s="46">
        <v>3</v>
      </c>
      <c r="B48" s="46">
        <v>2</v>
      </c>
      <c r="C48" s="46"/>
      <c r="D48" s="49"/>
      <c r="E48" s="51"/>
      <c r="F48" s="61" t="s">
        <v>272</v>
      </c>
      <c r="G48" s="47"/>
      <c r="H48" s="47"/>
      <c r="I48" s="47"/>
      <c r="J48" s="54">
        <f>+J49</f>
        <v>200000000</v>
      </c>
    </row>
    <row r="49" spans="1:10" ht="30" x14ac:dyDescent="0.25">
      <c r="A49" s="46">
        <v>3</v>
      </c>
      <c r="B49" s="46">
        <v>2</v>
      </c>
      <c r="C49" s="46">
        <v>1</v>
      </c>
      <c r="D49" s="49">
        <v>3</v>
      </c>
      <c r="E49" s="51"/>
      <c r="F49" s="61" t="s">
        <v>273</v>
      </c>
      <c r="G49" s="47"/>
      <c r="H49" s="47"/>
      <c r="I49" s="47"/>
      <c r="J49" s="54">
        <f>+J50</f>
        <v>200000000</v>
      </c>
    </row>
    <row r="50" spans="1:10" ht="30" x14ac:dyDescent="0.25">
      <c r="A50" s="49">
        <v>3</v>
      </c>
      <c r="B50" s="49">
        <v>2</v>
      </c>
      <c r="C50" s="49">
        <v>1</v>
      </c>
      <c r="D50" s="49">
        <v>3</v>
      </c>
      <c r="E50" s="50" t="s">
        <v>241</v>
      </c>
      <c r="F50" s="55" t="s">
        <v>274</v>
      </c>
      <c r="G50" s="51"/>
      <c r="H50" s="51"/>
      <c r="I50" s="51"/>
      <c r="J50" s="52">
        <v>200000000</v>
      </c>
    </row>
    <row r="51" spans="1:10" x14ac:dyDescent="0.25">
      <c r="A51" s="51"/>
      <c r="B51" s="51"/>
      <c r="C51" s="51"/>
      <c r="D51" s="51"/>
      <c r="E51" s="49"/>
      <c r="F51" s="55"/>
      <c r="G51" s="51"/>
      <c r="H51" s="51"/>
      <c r="I51" s="51"/>
      <c r="J51" s="52"/>
    </row>
    <row r="52" spans="1:10" ht="15.75" customHeight="1" x14ac:dyDescent="0.25">
      <c r="A52" s="65" t="s">
        <v>289</v>
      </c>
      <c r="B52" s="66"/>
      <c r="C52" s="66"/>
      <c r="D52" s="66"/>
      <c r="E52" s="66"/>
      <c r="F52" s="67"/>
      <c r="G52" s="67"/>
      <c r="H52" s="67"/>
      <c r="I52" s="67"/>
      <c r="J52" s="71">
        <f>+J47+J45</f>
        <v>1661103272.3</v>
      </c>
    </row>
    <row r="53" spans="1:10" x14ac:dyDescent="0.25">
      <c r="A53" s="56"/>
      <c r="B53" s="56"/>
      <c r="C53" s="56"/>
      <c r="D53" s="56"/>
      <c r="E53" s="56"/>
      <c r="F53" s="56"/>
      <c r="G53" s="57"/>
      <c r="H53" s="57"/>
      <c r="I53" s="57"/>
      <c r="J53" s="58"/>
    </row>
    <row r="55" spans="1:10" ht="15" customHeight="1" x14ac:dyDescent="0.25">
      <c r="A55" s="85" t="s">
        <v>286</v>
      </c>
      <c r="B55" s="85"/>
      <c r="C55" s="85"/>
      <c r="D55" s="85"/>
      <c r="E55" s="85"/>
      <c r="F55" s="85"/>
      <c r="G55" s="85"/>
      <c r="H55" s="85"/>
      <c r="I55" s="85"/>
      <c r="J55" s="85"/>
    </row>
    <row r="56" spans="1:10" ht="15.75" x14ac:dyDescent="0.25">
      <c r="A56" s="9"/>
      <c r="B56" s="9"/>
      <c r="C56" s="28"/>
      <c r="D56" s="9"/>
      <c r="E56" s="9"/>
      <c r="F56" s="9"/>
      <c r="G56" s="28"/>
      <c r="H56" s="9"/>
      <c r="I56" s="9"/>
      <c r="J56" s="9"/>
    </row>
    <row r="57" spans="1:10" ht="15.75" x14ac:dyDescent="0.25">
      <c r="A57" s="85" t="s">
        <v>49</v>
      </c>
      <c r="B57" s="85"/>
      <c r="C57" s="85"/>
      <c r="D57" s="85"/>
      <c r="E57" s="85"/>
      <c r="F57" s="85"/>
      <c r="G57" s="85"/>
      <c r="H57" s="85"/>
      <c r="I57" s="85"/>
      <c r="J57" s="85"/>
    </row>
    <row r="58" spans="1:10" ht="15.75" x14ac:dyDescent="0.25">
      <c r="A58" s="85" t="s">
        <v>50</v>
      </c>
      <c r="B58" s="85"/>
      <c r="C58" s="85"/>
      <c r="D58" s="85"/>
      <c r="E58" s="85"/>
      <c r="F58" s="85"/>
      <c r="G58" s="85"/>
      <c r="H58" s="85"/>
      <c r="I58" s="85"/>
      <c r="J58" s="85"/>
    </row>
    <row r="59" spans="1:10" ht="15.75" x14ac:dyDescent="0.25">
      <c r="A59" s="85" t="s">
        <v>51</v>
      </c>
      <c r="B59" s="85"/>
      <c r="C59" s="85"/>
      <c r="D59" s="85"/>
      <c r="E59" s="85"/>
      <c r="F59" s="85"/>
      <c r="G59" s="85"/>
      <c r="H59" s="85"/>
      <c r="I59" s="85"/>
      <c r="J59" s="85"/>
    </row>
    <row r="60" spans="1:10" ht="15.75" x14ac:dyDescent="0.25">
      <c r="A60" s="16" t="s">
        <v>52</v>
      </c>
      <c r="B60" s="16"/>
      <c r="C60" s="36"/>
      <c r="D60" s="9"/>
      <c r="E60" s="16"/>
      <c r="F60" s="16"/>
      <c r="G60" s="36"/>
      <c r="H60" s="9"/>
      <c r="I60" s="16"/>
      <c r="J60" s="16"/>
    </row>
    <row r="61" spans="1:10" ht="15.75" x14ac:dyDescent="0.25">
      <c r="A61" s="17" t="s">
        <v>53</v>
      </c>
      <c r="B61" s="17"/>
      <c r="C61" s="36"/>
      <c r="D61" s="9"/>
      <c r="E61" s="17"/>
      <c r="F61" s="17"/>
      <c r="G61" s="36"/>
      <c r="H61" s="9"/>
      <c r="I61" s="17"/>
      <c r="J61" s="17"/>
    </row>
    <row r="62" spans="1:10" ht="15.75" x14ac:dyDescent="0.25">
      <c r="A62" s="17" t="s">
        <v>54</v>
      </c>
      <c r="B62" s="17"/>
      <c r="C62" s="36"/>
      <c r="D62" s="9"/>
      <c r="E62" s="17"/>
      <c r="F62" s="17"/>
      <c r="G62" s="36"/>
      <c r="H62" s="9"/>
      <c r="I62" s="17"/>
      <c r="J62" s="17"/>
    </row>
    <row r="63" spans="1:10" ht="15.75" x14ac:dyDescent="0.25">
      <c r="A63" s="17"/>
      <c r="B63" s="17"/>
      <c r="C63" s="36"/>
      <c r="D63" s="9"/>
      <c r="E63" s="17"/>
      <c r="F63" s="17"/>
      <c r="G63" s="36"/>
      <c r="H63" s="9"/>
      <c r="I63" s="17"/>
      <c r="J63" s="17"/>
    </row>
    <row r="64" spans="1:10" ht="15.75" x14ac:dyDescent="0.25">
      <c r="A64" s="17"/>
      <c r="B64" s="17"/>
      <c r="C64" s="36"/>
      <c r="D64" s="9"/>
      <c r="E64" s="17"/>
      <c r="F64" s="17"/>
      <c r="G64" s="36"/>
      <c r="H64" s="9"/>
      <c r="I64" s="17"/>
      <c r="J64" s="17"/>
    </row>
    <row r="65" spans="1:10" ht="15.75" x14ac:dyDescent="0.25">
      <c r="A65" s="17"/>
      <c r="B65" s="17"/>
      <c r="C65" s="36"/>
      <c r="D65" s="9"/>
      <c r="E65" s="17"/>
      <c r="F65" s="17"/>
      <c r="G65" s="36"/>
      <c r="H65" s="9"/>
      <c r="I65" s="17"/>
      <c r="J65" s="17"/>
    </row>
    <row r="66" spans="1:10" ht="16.5" thickBot="1" x14ac:dyDescent="0.3">
      <c r="A66" s="63"/>
      <c r="B66" s="9"/>
      <c r="C66" s="36"/>
      <c r="D66" s="9"/>
      <c r="E66" s="9"/>
      <c r="F66" s="64"/>
      <c r="G66" s="36"/>
      <c r="H66" s="9"/>
      <c r="I66" s="9"/>
      <c r="J66" s="64"/>
    </row>
    <row r="67" spans="1:10" ht="15.75" x14ac:dyDescent="0.25">
      <c r="A67" s="18" t="s">
        <v>55</v>
      </c>
      <c r="D67" s="9"/>
      <c r="E67" s="9"/>
      <c r="F67" s="18" t="s">
        <v>56</v>
      </c>
      <c r="G67" s="36"/>
      <c r="H67" s="9"/>
      <c r="I67" s="9"/>
      <c r="J67" s="38" t="s">
        <v>57</v>
      </c>
    </row>
    <row r="68" spans="1:10" ht="15.75" x14ac:dyDescent="0.25">
      <c r="A68" s="21"/>
      <c r="B68" s="21"/>
      <c r="C68" s="39"/>
      <c r="D68" s="9"/>
      <c r="E68" s="9"/>
      <c r="F68" s="9"/>
      <c r="H68" s="9"/>
      <c r="I68" s="9"/>
      <c r="J68" s="9"/>
    </row>
    <row r="69" spans="1:10" ht="15.75" x14ac:dyDescent="0.25">
      <c r="A69" s="21"/>
      <c r="B69" s="21"/>
      <c r="C69" s="39"/>
      <c r="D69" s="9"/>
      <c r="E69" s="9"/>
      <c r="F69" s="9"/>
      <c r="G69" s="28"/>
      <c r="H69" s="9"/>
      <c r="I69" s="9"/>
      <c r="J69" s="9"/>
    </row>
    <row r="70" spans="1:10" ht="15.75" x14ac:dyDescent="0.25">
      <c r="A70" s="18"/>
      <c r="B70" s="18"/>
      <c r="C70" s="38"/>
      <c r="D70" s="9"/>
      <c r="E70" s="18"/>
      <c r="F70" s="18"/>
      <c r="G70" s="38"/>
      <c r="H70" s="9"/>
      <c r="I70" s="18"/>
      <c r="J70" s="18"/>
    </row>
    <row r="71" spans="1:10" ht="15.75" x14ac:dyDescent="0.25">
      <c r="A71" s="21"/>
      <c r="B71" s="21"/>
      <c r="C71" s="39"/>
      <c r="D71" s="9"/>
      <c r="E71" s="21"/>
      <c r="F71" s="21"/>
      <c r="G71" s="39"/>
      <c r="H71" s="9"/>
      <c r="I71" s="21"/>
      <c r="J71" s="21"/>
    </row>
    <row r="72" spans="1:10" ht="15.75" x14ac:dyDescent="0.25">
      <c r="A72" s="21"/>
      <c r="B72" s="21"/>
      <c r="C72" s="39"/>
      <c r="D72" s="9"/>
      <c r="E72" s="21"/>
      <c r="F72" s="21"/>
      <c r="G72" s="39"/>
      <c r="H72" s="9"/>
      <c r="I72" s="21"/>
      <c r="J72" s="21"/>
    </row>
  </sheetData>
  <mergeCells count="4">
    <mergeCell ref="A59:J59"/>
    <mergeCell ref="A55:J55"/>
    <mergeCell ref="A57:J57"/>
    <mergeCell ref="A58:J58"/>
  </mergeCells>
  <printOptions horizontalCentered="1" verticalCentered="1"/>
  <pageMargins left="0.11811023622047245" right="0.19685039370078741" top="1.4960629921259843" bottom="1.1023622047244095" header="7.874015748031496E-2" footer="0.11811023622047245"/>
  <pageSetup paperSize="5" orientation="portrait" horizontalDpi="300" verticalDpi="300" r:id="rId1"/>
  <headerFooter alignWithMargins="0">
    <oddHeader xml:space="preserve">&amp;L&amp;9&amp;G&amp;CPRESIDENCIA DE LA REPUBLICA DOMINICANA.
CONSEJO ESTATAL DEL AZÚCAR CEA.
AÑO 2025.
PRESUPUESTO DE INGRESOS Y APLICACIONES FINANCIERAS.
EN RD$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 Presupuesto de gastos</vt:lpstr>
      <vt:lpstr>informe del ingreso </vt:lpstr>
      <vt:lpstr>' Presupuesto de gastos'!Área_de_impresión</vt:lpstr>
      <vt:lpstr>' Presupuesto de gastos'!Títulos_a_imprimir</vt:lpstr>
      <vt:lpstr>'informe del ingreso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Pena</dc:creator>
  <cp:lastModifiedBy>Ing. Yuderca Mendez Mendez</cp:lastModifiedBy>
  <cp:lastPrinted>2024-11-11T18:50:53Z</cp:lastPrinted>
  <dcterms:created xsi:type="dcterms:W3CDTF">2024-02-06T19:36:15Z</dcterms:created>
  <dcterms:modified xsi:type="dcterms:W3CDTF">2025-09-17T16:44:48Z</dcterms:modified>
</cp:coreProperties>
</file>