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eliz\Desktop\"/>
    </mc:Choice>
  </mc:AlternateContent>
  <xr:revisionPtr revIDLastSave="0" documentId="8_{6AAB3D60-988E-42D0-BC2B-A989AEDD7F6C}" xr6:coauthVersionLast="47" xr6:coauthVersionMax="47" xr10:uidLastSave="{00000000-0000-0000-0000-000000000000}"/>
  <bookViews>
    <workbookView xWindow="-120" yWindow="-120" windowWidth="29040" windowHeight="15720" xr2:uid="{0CA23AB5-1444-49B1-B2E5-40BC9D40E3E1}"/>
  </bookViews>
  <sheets>
    <sheet name="PREPUESTO DE GASTOS CEA. 202. " sheetId="1" r:id="rId1"/>
    <sheet name="PRESUPUESTO DE INGRESOS 2025." sheetId="3" r:id="rId2"/>
  </sheets>
  <definedNames>
    <definedName name="_xlnm.Print_Area" localSheetId="0">'PREPUESTO DE GASTOS CEA. 202. '!$A$1:$C$123</definedName>
    <definedName name="_xlnm.Print_Area" localSheetId="1">'PRESUPUESTO DE INGRESOS 2025.'!$A$1:$J$66</definedName>
    <definedName name="_xlnm.Print_Titles" localSheetId="0">'PREPUESTO DE GASTOS CEA. 202. '!$1:$8</definedName>
    <definedName name="_xlnm.Print_Titles" localSheetId="1">'PRESUPUESTO DE INGRESOS 2025.'!$1:$13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" l="1"/>
  <c r="J16" i="3" s="1"/>
  <c r="J22" i="3"/>
  <c r="J21" i="3" s="1"/>
  <c r="J31" i="3"/>
  <c r="J34" i="3"/>
  <c r="J37" i="3"/>
  <c r="J41" i="3"/>
  <c r="J44" i="3"/>
  <c r="J47" i="3"/>
  <c r="J53" i="3"/>
  <c r="J52" i="3" s="1"/>
  <c r="J54" i="3"/>
  <c r="J40" i="3" l="1"/>
  <c r="J20" i="3"/>
  <c r="B36" i="1"/>
  <c r="C36" i="1"/>
  <c r="J50" i="3" l="1"/>
  <c r="J57" i="3" s="1"/>
  <c r="B46" i="1" l="1"/>
  <c r="C90" i="1" l="1"/>
  <c r="B90" i="1"/>
  <c r="C87" i="1"/>
  <c r="B87" i="1"/>
  <c r="C56" i="1"/>
  <c r="C10" i="1"/>
  <c r="C46" i="1"/>
  <c r="B56" i="1"/>
  <c r="B10" i="1"/>
  <c r="B82" i="1" l="1"/>
  <c r="B72" i="1" s="1"/>
  <c r="B94" i="1" s="1"/>
  <c r="B107" i="1" s="1"/>
  <c r="C82" i="1"/>
  <c r="C72" i="1" s="1"/>
  <c r="C94" i="1" s="1"/>
  <c r="C107" i="1" s="1"/>
</calcChain>
</file>

<file path=xl/sharedStrings.xml><?xml version="1.0" encoding="utf-8"?>
<sst xmlns="http://schemas.openxmlformats.org/spreadsheetml/2006/main" count="187" uniqueCount="178">
  <si>
    <t xml:space="preserve">Presupuesto de Gastos y Aplicaciones Financieras </t>
  </si>
  <si>
    <t>Detalle</t>
  </si>
  <si>
    <t>2 - GASTOS</t>
  </si>
  <si>
    <t>2.1 - REMUNERACIONES Y CONTRIBUCIONES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</si>
  <si>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</si>
  <si>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</si>
  <si>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</si>
  <si>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</si>
  <si>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</si>
  <si>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</si>
  <si>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</si>
  <si>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</si>
  <si>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</si>
  <si>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</si>
  <si>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</si>
  <si>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</si>
  <si>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</si>
  <si>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</si>
  <si>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</si>
  <si>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</si>
  <si>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</si>
  <si>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</si>
  <si>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</si>
  <si>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</si>
  <si>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</si>
  <si>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</si>
  <si>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</si>
  <si>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</si>
  <si>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</si>
  <si>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</si>
  <si>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</si>
  <si>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</si>
  <si>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</si>
  <si>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</si>
  <si>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</si>
  <si>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</si>
  <si>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</si>
  <si>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</si>
  <si>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</si>
  <si>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</si>
  <si>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</si>
  <si>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</si>
  <si>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</si>
  <si>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</si>
  <si>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</si>
  <si>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</si>
  <si>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</si>
  <si>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</si>
  <si>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</si>
  <si>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</si>
  <si>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</si>
  <si>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</si>
  <si>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</si>
  <si>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</si>
  <si>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</si>
  <si>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</si>
  <si>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</si>
  <si>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</si>
  <si>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</si>
  <si>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</si>
  <si>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</si>
  <si>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</si>
  <si>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</si>
  <si>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</si>
  <si>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</si>
  <si>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</si>
  <si>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</si>
  <si>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</si>
  <si>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</si>
  <si>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</si>
  <si>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</si>
  <si>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TOTAL DE GASTOS</t>
  </si>
  <si>
    <t>2.4.5 - TRANSFERENCIAS CORRIENTES A EMPRESAS PÚBLICAS FINANCIERAS</t>
  </si>
  <si>
    <t>(Valores en DOP)</t>
  </si>
  <si>
    <t>2.6.2 - MOBILIARIO Y EQUIPO DE AUDIO, AUDIOVISUAL, RECREATIVO Y EDUCACIONAL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</si>
  <si>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</si>
  <si>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</si>
  <si>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</si>
  <si>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</si>
  <si>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>CONSEJO ESTATAL DEL AZÚCAR (CEA.)</t>
  </si>
  <si>
    <t>INGENIO PORVENIR.</t>
  </si>
  <si>
    <t>Sueldos fijos</t>
  </si>
  <si>
    <t>Sueldos por Pension</t>
  </si>
  <si>
    <t>Jornales</t>
  </si>
  <si>
    <t>Personal de carácter temporal</t>
  </si>
  <si>
    <t>Personal de carácter eventual</t>
  </si>
  <si>
    <t>Sueldo Anual No. 13</t>
  </si>
  <si>
    <t>Prestación laboral por desvinculación</t>
  </si>
  <si>
    <t>Vacaciones</t>
  </si>
  <si>
    <t>Primas por antigüedad</t>
  </si>
  <si>
    <t>Pago de horas extraordinarias</t>
  </si>
  <si>
    <t>Prima de transporte</t>
  </si>
  <si>
    <t>Compensación servicios de seguridad</t>
  </si>
  <si>
    <t>Incentivo por Rendimiento Individual</t>
  </si>
  <si>
    <t>Compensacion Especiales</t>
  </si>
  <si>
    <t>Incentivo por labor humanitaria</t>
  </si>
  <si>
    <t>Dietas en el país</t>
  </si>
  <si>
    <t>Gastos de representación en el país</t>
  </si>
  <si>
    <t>Gastos de representación en el exterior</t>
  </si>
  <si>
    <t>Bono escolar</t>
  </si>
  <si>
    <t>Otras gratificaciones</t>
  </si>
  <si>
    <t>Compensaciones Especiales</t>
  </si>
  <si>
    <t>Contribuciones al seguro de salud</t>
  </si>
  <si>
    <t>Contribuciones al seguro de pensiones</t>
  </si>
  <si>
    <t>Contribuciones al seguro de riesgo laboral</t>
  </si>
  <si>
    <t>TRANSFERENCIAS CORRIENTES</t>
  </si>
  <si>
    <t>(1)</t>
  </si>
  <si>
    <t>FORMULARIO NO1</t>
  </si>
  <si>
    <t xml:space="preserve"> </t>
  </si>
  <si>
    <t>INSTITUCION:  CONSEJO ESTATAL DEL AZUCAR</t>
  </si>
  <si>
    <t>CODIGO:  6110</t>
  </si>
  <si>
    <t>CLASIFICACION DEL INGRESO</t>
  </si>
  <si>
    <t>DENOMINACIÓN DE LA  CUENTA</t>
  </si>
  <si>
    <t>FONDO</t>
  </si>
  <si>
    <t>REALIZADO</t>
  </si>
  <si>
    <t>(2)</t>
  </si>
  <si>
    <t>TIPO,</t>
  </si>
  <si>
    <t>OBJ,</t>
  </si>
  <si>
    <t xml:space="preserve">CUET, </t>
  </si>
  <si>
    <t>SUBTA,</t>
  </si>
  <si>
    <t>AUX,</t>
  </si>
  <si>
    <t>TRANSFERENCIAS</t>
  </si>
  <si>
    <t>0100</t>
  </si>
  <si>
    <t>10</t>
  </si>
  <si>
    <t>100</t>
  </si>
  <si>
    <t>01</t>
  </si>
  <si>
    <t>Transferencias del Gob. Para financiar operaciones</t>
  </si>
  <si>
    <t>INGRESO POR CONTRAPRESTACION</t>
  </si>
  <si>
    <t xml:space="preserve">VENTAS DE BIENES Y SERVICIOS </t>
  </si>
  <si>
    <t>VENTAS DE MERCANCIAS</t>
  </si>
  <si>
    <t>Venta de Azucar</t>
  </si>
  <si>
    <t>Venta de melaza</t>
  </si>
  <si>
    <t>Bovino</t>
  </si>
  <si>
    <t>08</t>
  </si>
  <si>
    <t>Venta de Carnes</t>
  </si>
  <si>
    <t>16</t>
  </si>
  <si>
    <t>Venta Productos Agricola</t>
  </si>
  <si>
    <t>06</t>
  </si>
  <si>
    <t>Venta de Chatarras</t>
  </si>
  <si>
    <t>Pago de Cuotas</t>
  </si>
  <si>
    <t>VENTAS DE SERVICIOS</t>
  </si>
  <si>
    <t>Otras Ventas de Servicios (Titulacion de Terreno)</t>
  </si>
  <si>
    <t>DERECHOS ADMINISTRATIVOS</t>
  </si>
  <si>
    <t>Derechos Sobre Bienes Intangibles</t>
  </si>
  <si>
    <t>ARRENDAMIENTOS</t>
  </si>
  <si>
    <t>07</t>
  </si>
  <si>
    <t>Otros arrendamiento de bienes muebles</t>
  </si>
  <si>
    <t>OTROS INGRESOS</t>
  </si>
  <si>
    <t>Renta de la Propiedad</t>
  </si>
  <si>
    <t>04</t>
  </si>
  <si>
    <t>Dividendos por inversiones empresariales</t>
  </si>
  <si>
    <t>INTERESES</t>
  </si>
  <si>
    <t>02</t>
  </si>
  <si>
    <t>Intereses por colocaciones de inversiones</t>
  </si>
  <si>
    <t>INGRESOS DIVERSOS</t>
  </si>
  <si>
    <t>Otros ingresos diversos (Venta de recursos naturales y Miscelaneos)</t>
  </si>
  <si>
    <t xml:space="preserve"> TOTAL DE INGRESOS</t>
  </si>
  <si>
    <t>FUENTES FINANCIERAS</t>
  </si>
  <si>
    <t>INCREMENTO DE PASIVOS</t>
  </si>
  <si>
    <t>OBTENCION DE PRESTAMOS DE C/P</t>
  </si>
  <si>
    <t>Obtencion de Prestamos Internos de corto Plazo</t>
  </si>
  <si>
    <t xml:space="preserve">        GENERAL DE INGRESOS</t>
  </si>
  <si>
    <t>Presupuesto Aprobado.</t>
  </si>
  <si>
    <t>Presupuesto Modificado.</t>
  </si>
  <si>
    <t xml:space="preserve">Presupuesto de Ingresos y Aplicaciones Financieras </t>
  </si>
  <si>
    <t>Aprobado.</t>
  </si>
  <si>
    <t xml:space="preserve">Director General. </t>
  </si>
  <si>
    <t>Dr. Rafael A. Burgos Gomez.</t>
  </si>
  <si>
    <t xml:space="preserve"> Lic. Maria Mercedes Troncoso.                                           Dr. Rafael A. Burgos Gomez.</t>
  </si>
  <si>
    <t xml:space="preserve">Directora Financiera.                                                                Director General. </t>
  </si>
  <si>
    <t xml:space="preserve">Preparado. </t>
  </si>
  <si>
    <t>AÑO: 2026</t>
  </si>
  <si>
    <r>
      <rPr>
        <b/>
        <i/>
        <sz val="10"/>
        <color theme="1"/>
        <rFont val="Palatino Linotype"/>
        <family val="1"/>
      </rPr>
      <t>Fuente</t>
    </r>
    <r>
      <rPr>
        <i/>
        <sz val="10"/>
        <color theme="1"/>
        <rFont val="Palatino Linotype"/>
        <family val="1"/>
      </rPr>
      <t>: CEA.</t>
    </r>
  </si>
  <si>
    <r>
      <rPr>
        <b/>
        <i/>
        <sz val="10"/>
        <color theme="1"/>
        <rFont val="Calibri"/>
        <family val="2"/>
        <scheme val="minor"/>
      </rPr>
      <t>Presupuesto aprobado:</t>
    </r>
    <r>
      <rPr>
        <i/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</si>
  <si>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color rgb="FF000000"/>
        <rFont val="Calibri"/>
        <family val="2"/>
        <scheme val="minor"/>
      </rPr>
      <t>Presupuesto Modificado</t>
    </r>
    <r>
      <rPr>
        <sz val="1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</si>
  <si>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10"/>
        <color rgb="FF000000"/>
        <rFont val="Calibri"/>
        <family val="2"/>
        <scheme val="minor"/>
      </rPr>
      <t>Total Devengado</t>
    </r>
    <r>
      <rPr>
        <sz val="10"/>
        <color rgb="FF000000"/>
        <rFont val="Calibri"/>
        <family val="2"/>
        <scheme val="minor"/>
      </rPr>
      <t>: Son los recursos financieros que surgen con la obligación de pago por la recepción de</t>
    </r>
  </si>
  <si>
    <t xml:space="preserve"> Lic. Maria Mercedes Troncoso.                                                                           </t>
  </si>
  <si>
    <t xml:space="preserve">Directora Financiera.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</si>
</sst>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_);\(&quot;RD$&quot;#,##0\)"/>
    <numFmt numFmtId="165" formatCode="_-* #,##0.00_-;\-* #,##0.00_-;_-* &quot;-&quot;??_-;_-@_-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Palatino Linotype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b/>
      <sz val="10"/>
      <color indexed="63"/>
      <name val="Palatino Linotype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0" borderId="0"/>
  </cellStyleXfs>
  <cellXfs count="105">
    <xf numFmtId="0" fontId="0" fillId="0" borderId="0" xfId="0"/>
    <xf numFmtId="43" fontId="2" fillId="4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5" applyFont="1"/>
    <xf numFmtId="0" fontId="7" fillId="0" borderId="0" xfId="0" applyFont="1" applyAlignment="1">
      <alignment horizontal="center" vertical="center" wrapText="1"/>
    </xf>
    <xf numFmtId="0" fontId="8" fillId="0" borderId="0" xfId="5" applyFont="1" applyAlignment="1">
      <alignment horizontal="right"/>
    </xf>
    <xf numFmtId="0" fontId="8" fillId="0" borderId="0" xfId="5" applyFont="1"/>
    <xf numFmtId="49" fontId="8" fillId="0" borderId="6" xfId="5" applyNumberFormat="1" applyFont="1" applyBorder="1" applyAlignment="1">
      <alignment horizontal="center" vertical="top" wrapText="1"/>
    </xf>
    <xf numFmtId="49" fontId="8" fillId="0" borderId="7" xfId="5" applyNumberFormat="1" applyFont="1" applyBorder="1" applyAlignment="1">
      <alignment horizontal="center" vertical="top" wrapText="1"/>
    </xf>
    <xf numFmtId="49" fontId="8" fillId="0" borderId="8" xfId="5" applyNumberFormat="1" applyFont="1" applyBorder="1" applyAlignment="1">
      <alignment horizontal="center" vertical="top" wrapText="1"/>
    </xf>
    <xf numFmtId="49" fontId="8" fillId="0" borderId="3" xfId="5" applyNumberFormat="1" applyFont="1" applyBorder="1" applyAlignment="1">
      <alignment horizontal="center" vertical="top" wrapText="1"/>
    </xf>
    <xf numFmtId="49" fontId="6" fillId="0" borderId="3" xfId="5" applyNumberFormat="1" applyFont="1" applyBorder="1" applyAlignment="1">
      <alignment vertical="top" wrapText="1"/>
    </xf>
    <xf numFmtId="0" fontId="8" fillId="0" borderId="2" xfId="5" applyFont="1" applyBorder="1" applyAlignment="1">
      <alignment horizontal="center" vertical="top"/>
    </xf>
    <xf numFmtId="0" fontId="8" fillId="0" borderId="2" xfId="5" applyFont="1" applyBorder="1" applyAlignment="1">
      <alignment vertical="top"/>
    </xf>
    <xf numFmtId="49" fontId="8" fillId="0" borderId="2" xfId="5" applyNumberFormat="1" applyFont="1" applyBorder="1" applyAlignment="1">
      <alignment horizontal="center" vertical="top"/>
    </xf>
    <xf numFmtId="3" fontId="8" fillId="0" borderId="9" xfId="5" applyNumberFormat="1" applyFont="1" applyBorder="1" applyAlignment="1">
      <alignment vertical="top"/>
    </xf>
    <xf numFmtId="0" fontId="8" fillId="0" borderId="3" xfId="5" applyFont="1" applyBorder="1" applyAlignment="1">
      <alignment vertical="top"/>
    </xf>
    <xf numFmtId="3" fontId="8" fillId="0" borderId="3" xfId="5" applyNumberFormat="1" applyFont="1" applyBorder="1" applyAlignment="1">
      <alignment vertical="top"/>
    </xf>
    <xf numFmtId="0" fontId="6" fillId="0" borderId="2" xfId="5" applyFont="1" applyBorder="1" applyAlignment="1">
      <alignment horizontal="center" vertical="top"/>
    </xf>
    <xf numFmtId="49" fontId="6" fillId="0" borderId="2" xfId="5" applyNumberFormat="1" applyFont="1" applyBorder="1" applyAlignment="1">
      <alignment horizontal="center" vertical="top"/>
    </xf>
    <xf numFmtId="0" fontId="6" fillId="0" borderId="2" xfId="5" applyFont="1" applyBorder="1" applyAlignment="1">
      <alignment vertical="top"/>
    </xf>
    <xf numFmtId="3" fontId="6" fillId="0" borderId="2" xfId="5" applyNumberFormat="1" applyFont="1" applyBorder="1" applyAlignment="1">
      <alignment vertical="top"/>
    </xf>
    <xf numFmtId="0" fontId="6" fillId="0" borderId="4" xfId="5" applyFont="1" applyBorder="1" applyAlignment="1">
      <alignment vertical="top"/>
    </xf>
    <xf numFmtId="0" fontId="8" fillId="0" borderId="10" xfId="5" applyFont="1" applyBorder="1" applyAlignment="1">
      <alignment horizontal="center" vertical="top"/>
    </xf>
    <xf numFmtId="0" fontId="6" fillId="0" borderId="10" xfId="5" applyFont="1" applyBorder="1" applyAlignment="1">
      <alignment horizontal="center" vertical="top"/>
    </xf>
    <xf numFmtId="0" fontId="6" fillId="0" borderId="10" xfId="5" applyFont="1" applyBorder="1" applyAlignment="1">
      <alignment vertical="top"/>
    </xf>
    <xf numFmtId="3" fontId="8" fillId="0" borderId="2" xfId="5" applyNumberFormat="1" applyFont="1" applyBorder="1"/>
    <xf numFmtId="0" fontId="6" fillId="0" borderId="11" xfId="5" applyFont="1" applyBorder="1"/>
    <xf numFmtId="0" fontId="8" fillId="0" borderId="3" xfId="5" applyFont="1" applyBorder="1" applyAlignment="1">
      <alignment horizontal="center" vertical="top"/>
    </xf>
    <xf numFmtId="3" fontId="6" fillId="0" borderId="3" xfId="5" applyNumberFormat="1" applyFont="1" applyBorder="1" applyAlignment="1">
      <alignment vertical="top"/>
    </xf>
    <xf numFmtId="3" fontId="6" fillId="0" borderId="4" xfId="5" applyNumberFormat="1" applyFont="1" applyBorder="1" applyAlignment="1">
      <alignment vertical="top"/>
    </xf>
    <xf numFmtId="0" fontId="6" fillId="0" borderId="4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/>
    </xf>
    <xf numFmtId="3" fontId="8" fillId="0" borderId="4" xfId="5" applyNumberFormat="1" applyFont="1" applyBorder="1" applyAlignment="1">
      <alignment vertical="top"/>
    </xf>
    <xf numFmtId="3" fontId="8" fillId="0" borderId="2" xfId="5" applyNumberFormat="1" applyFont="1" applyBorder="1" applyAlignment="1">
      <alignment vertical="top"/>
    </xf>
    <xf numFmtId="3" fontId="6" fillId="0" borderId="10" xfId="5" applyNumberFormat="1" applyFont="1" applyBorder="1" applyAlignment="1">
      <alignment vertical="top"/>
    </xf>
    <xf numFmtId="3" fontId="8" fillId="0" borderId="12" xfId="5" applyNumberFormat="1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8" fillId="0" borderId="0" xfId="5" applyFont="1" applyAlignment="1">
      <alignment horizontal="center" vertical="top" wrapText="1"/>
    </xf>
    <xf numFmtId="0" fontId="6" fillId="0" borderId="0" xfId="5" applyFont="1" applyAlignment="1">
      <alignment vertical="top" wrapText="1"/>
    </xf>
    <xf numFmtId="3" fontId="8" fillId="0" borderId="0" xfId="5" applyNumberFormat="1" applyFont="1" applyAlignment="1">
      <alignment vertical="top" wrapText="1"/>
    </xf>
    <xf numFmtId="49" fontId="8" fillId="0" borderId="0" xfId="5" applyNumberFormat="1" applyFont="1" applyAlignment="1">
      <alignment horizontal="left" wrapText="1"/>
    </xf>
    <xf numFmtId="0" fontId="6" fillId="0" borderId="0" xfId="5" applyFont="1" applyAlignment="1">
      <alignment horizontal="left" wrapText="1"/>
    </xf>
    <xf numFmtId="0" fontId="8" fillId="0" borderId="0" xfId="5" applyFont="1" applyAlignment="1">
      <alignment horizontal="left" wrapText="1"/>
    </xf>
    <xf numFmtId="49" fontId="8" fillId="5" borderId="4" xfId="5" applyNumberFormat="1" applyFont="1" applyFill="1" applyBorder="1" applyAlignment="1">
      <alignment horizontal="center" wrapText="1"/>
    </xf>
    <xf numFmtId="49" fontId="8" fillId="0" borderId="3" xfId="5" applyNumberFormat="1" applyFont="1" applyBorder="1" applyAlignment="1">
      <alignment horizontal="left" vertical="top" wrapText="1"/>
    </xf>
    <xf numFmtId="49" fontId="9" fillId="0" borderId="6" xfId="6" applyNumberFormat="1" applyFont="1" applyBorder="1" applyAlignment="1">
      <alignment horizontal="center"/>
    </xf>
    <xf numFmtId="49" fontId="9" fillId="0" borderId="2" xfId="6" applyNumberFormat="1" applyFont="1" applyBorder="1" applyAlignment="1">
      <alignment horizontal="center" wrapText="1"/>
    </xf>
    <xf numFmtId="49" fontId="8" fillId="0" borderId="2" xfId="5" applyNumberFormat="1" applyFont="1" applyBorder="1" applyAlignment="1">
      <alignment horizontal="left" wrapText="1"/>
    </xf>
    <xf numFmtId="49" fontId="8" fillId="0" borderId="3" xfId="5" applyNumberFormat="1" applyFont="1" applyBorder="1" applyAlignment="1">
      <alignment horizontal="center" wrapText="1"/>
    </xf>
    <xf numFmtId="0" fontId="8" fillId="0" borderId="2" xfId="5" applyFont="1" applyBorder="1" applyAlignment="1">
      <alignment horizontal="left" vertical="top" wrapText="1"/>
    </xf>
    <xf numFmtId="0" fontId="6" fillId="0" borderId="8" xfId="5" applyFont="1" applyBorder="1" applyAlignment="1">
      <alignment horizontal="left" vertical="top" wrapText="1"/>
    </xf>
    <xf numFmtId="0" fontId="6" fillId="0" borderId="5" xfId="5" applyFont="1" applyBorder="1" applyAlignment="1">
      <alignment horizontal="left" vertical="top" wrapText="1"/>
    </xf>
    <xf numFmtId="0" fontId="8" fillId="0" borderId="4" xfId="5" applyFont="1" applyBorder="1" applyAlignment="1">
      <alignment horizontal="left" vertical="top" wrapText="1"/>
    </xf>
    <xf numFmtId="0" fontId="6" fillId="0" borderId="2" xfId="5" applyFont="1" applyBorder="1" applyAlignment="1">
      <alignment horizontal="left" vertical="top" wrapText="1"/>
    </xf>
    <xf numFmtId="0" fontId="8" fillId="5" borderId="7" xfId="5" applyFont="1" applyFill="1" applyBorder="1" applyAlignment="1">
      <alignment horizontal="center" vertical="top" wrapText="1"/>
    </xf>
    <xf numFmtId="0" fontId="8" fillId="5" borderId="8" xfId="5" applyFont="1" applyFill="1" applyBorder="1" applyAlignment="1">
      <alignment horizontal="left" vertical="top" wrapText="1"/>
    </xf>
    <xf numFmtId="0" fontId="6" fillId="5" borderId="2" xfId="5" applyFont="1" applyFill="1" applyBorder="1" applyAlignment="1">
      <alignment vertical="top" wrapText="1"/>
    </xf>
    <xf numFmtId="164" fontId="8" fillId="5" borderId="12" xfId="5" applyNumberFormat="1" applyFont="1" applyFill="1" applyBorder="1" applyAlignment="1">
      <alignment vertical="top" wrapText="1"/>
    </xf>
    <xf numFmtId="0" fontId="8" fillId="0" borderId="0" xfId="5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11" fillId="0" borderId="0" xfId="0" applyFont="1" applyAlignment="1">
      <alignment wrapText="1"/>
    </xf>
    <xf numFmtId="0" fontId="6" fillId="0" borderId="0" xfId="5" applyFont="1" applyAlignment="1">
      <alignment wrapText="1"/>
    </xf>
    <xf numFmtId="0" fontId="8" fillId="0" borderId="0" xfId="5" applyFont="1" applyAlignment="1">
      <alignment horizontal="left"/>
    </xf>
    <xf numFmtId="0" fontId="11" fillId="0" borderId="0" xfId="0" applyFont="1"/>
    <xf numFmtId="43" fontId="11" fillId="0" borderId="0" xfId="1" applyFont="1"/>
    <xf numFmtId="0" fontId="11" fillId="0" borderId="0" xfId="0" applyFont="1" applyAlignment="1">
      <alignment horizontal="left"/>
    </xf>
    <xf numFmtId="0" fontId="10" fillId="0" borderId="0" xfId="0" applyFont="1"/>
    <xf numFmtId="43" fontId="2" fillId="4" borderId="2" xfId="2" applyFont="1" applyFill="1" applyBorder="1" applyAlignment="1">
      <alignment horizontal="left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3" fontId="7" fillId="0" borderId="2" xfId="1" applyFont="1" applyBorder="1" applyAlignment="1">
      <alignment horizontal="left" vertical="center" wrapText="1"/>
    </xf>
    <xf numFmtId="43" fontId="7" fillId="0" borderId="2" xfId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2"/>
    </xf>
    <xf numFmtId="43" fontId="12" fillId="0" borderId="2" xfId="1" applyFont="1" applyBorder="1" applyAlignment="1">
      <alignment vertical="center" wrapText="1"/>
    </xf>
    <xf numFmtId="43" fontId="12" fillId="0" borderId="2" xfId="1" applyFont="1" applyBorder="1"/>
    <xf numFmtId="0" fontId="7" fillId="2" borderId="2" xfId="0" applyFont="1" applyFill="1" applyBorder="1" applyAlignment="1">
      <alignment horizontal="left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/>
    <xf numFmtId="43" fontId="12" fillId="0" borderId="0" xfId="1" applyFont="1"/>
    <xf numFmtId="0" fontId="13" fillId="0" borderId="0" xfId="0" applyFont="1"/>
    <xf numFmtId="0" fontId="3" fillId="0" borderId="0" xfId="0" applyFont="1" applyAlignment="1">
      <alignment horizontal="left"/>
    </xf>
    <xf numFmtId="166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2" fontId="8" fillId="0" borderId="0" xfId="5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0" fontId="8" fillId="0" borderId="0" xfId="5" applyFont="1" applyAlignment="1">
      <alignment wrapText="1"/>
    </xf>
    <xf numFmtId="0" fontId="10" fillId="0" borderId="0" xfId="0" applyFont="1" applyAlignment="1">
      <alignment wrapText="1"/>
    </xf>
    <xf numFmtId="49" fontId="8" fillId="5" borderId="6" xfId="5" applyNumberFormat="1" applyFont="1" applyFill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8" fillId="5" borderId="6" xfId="5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</cellXfs>
  <cellStyles count="8">
    <cellStyle name="Millares" xfId="1" builtinId="3"/>
    <cellStyle name="Millares 2" xfId="2" xr:uid="{EC3834D5-1ABF-4C95-B51D-DD3268F20C36}"/>
    <cellStyle name="Millares 3" xfId="3" xr:uid="{00000000-0005-0000-0000-000030000000}"/>
    <cellStyle name="Normal" xfId="0" builtinId="0"/>
    <cellStyle name="Normal 2" xfId="4" xr:uid="{8540F2CF-ED64-45F3-9034-777A54C3CEBA}"/>
    <cellStyle name="Normal 2 2" xfId="6" xr:uid="{4DA659FB-8487-45FD-8682-C5298AC8E280}"/>
    <cellStyle name="Normal 2 2 2" xfId="7" xr:uid="{B9347584-3143-474F-8D5F-78697B2F49AB}"/>
    <cellStyle name="Normal 3" xfId="5" xr:uid="{980ED4F9-D48D-4EF2-8199-A1B08B8E2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1135672</xdr:colOff>
      <xdr:row>3</xdr:row>
      <xdr:rowOff>85813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33D5A-CC9F-D0DA-A2C2-83B314A31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672" cy="628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28575</xdr:rowOff>
    </xdr:from>
    <xdr:to>
      <xdr:col>9</xdr:col>
      <xdr:colOff>1009650</xdr:colOff>
      <xdr:row>10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1E47A53-DC91-494F-92AD-EF2F0561FD0B}"/>
            </a:ext>
          </a:extLst>
        </xdr:cNvPr>
        <xdr:cNvSpPr txBox="1">
          <a:spLocks noChangeArrowheads="1"/>
        </xdr:cNvSpPr>
      </xdr:nvSpPr>
      <xdr:spPr bwMode="auto">
        <a:xfrm>
          <a:off x="6896100" y="581025"/>
          <a:ext cx="216217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REGISTRO INTERNO ONAPRES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NUMERO: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HORA: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>
    <xdr:from>
      <xdr:col>0</xdr:col>
      <xdr:colOff>9525</xdr:colOff>
      <xdr:row>4</xdr:row>
      <xdr:rowOff>238125</xdr:rowOff>
    </xdr:from>
    <xdr:to>
      <xdr:col>10</xdr:col>
      <xdr:colOff>9525</xdr:colOff>
      <xdr:row>11</xdr:row>
      <xdr:rowOff>133350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059E8A3-B277-465F-9794-03D8E6A6E6D3}"/>
            </a:ext>
          </a:extLst>
        </xdr:cNvPr>
        <xdr:cNvSpPr>
          <a:spLocks noChangeArrowheads="1"/>
        </xdr:cNvSpPr>
      </xdr:nvSpPr>
      <xdr:spPr bwMode="auto">
        <a:xfrm>
          <a:off x="9525" y="1114425"/>
          <a:ext cx="8715375" cy="1514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723900</xdr:colOff>
      <xdr:row>7</xdr:row>
      <xdr:rowOff>133350</xdr:rowOff>
    </xdr:from>
    <xdr:to>
      <xdr:col>9</xdr:col>
      <xdr:colOff>733425</xdr:colOff>
      <xdr:row>7</xdr:row>
      <xdr:rowOff>133350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27DAE3AE-AFE6-41C4-8D55-24344AAF9FD7}"/>
            </a:ext>
          </a:extLst>
        </xdr:cNvPr>
        <xdr:cNvSpPr>
          <a:spLocks noChangeShapeType="1"/>
        </xdr:cNvSpPr>
      </xdr:nvSpPr>
      <xdr:spPr bwMode="auto">
        <a:xfrm>
          <a:off x="7286625" y="8763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561975</xdr:colOff>
      <xdr:row>8</xdr:row>
      <xdr:rowOff>114300</xdr:rowOff>
    </xdr:from>
    <xdr:to>
      <xdr:col>9</xdr:col>
      <xdr:colOff>762000</xdr:colOff>
      <xdr:row>8</xdr:row>
      <xdr:rowOff>114300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547B329D-B317-4C13-8232-92B2DBBEFBED}"/>
            </a:ext>
          </a:extLst>
        </xdr:cNvPr>
        <xdr:cNvSpPr>
          <a:spLocks noChangeShapeType="1"/>
        </xdr:cNvSpPr>
      </xdr:nvSpPr>
      <xdr:spPr bwMode="auto">
        <a:xfrm>
          <a:off x="7286625" y="1047750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9</xdr:row>
      <xdr:rowOff>114300</xdr:rowOff>
    </xdr:from>
    <xdr:to>
      <xdr:col>9</xdr:col>
      <xdr:colOff>809625</xdr:colOff>
      <xdr:row>9</xdr:row>
      <xdr:rowOff>114300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E3BB8EEE-0F3B-4E22-93F2-825174C3AE6F}"/>
            </a:ext>
          </a:extLst>
        </xdr:cNvPr>
        <xdr:cNvSpPr>
          <a:spLocks noChangeShapeType="1"/>
        </xdr:cNvSpPr>
      </xdr:nvSpPr>
      <xdr:spPr bwMode="auto">
        <a:xfrm>
          <a:off x="7286625" y="1181100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4</xdr:row>
      <xdr:rowOff>93517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52DFB0-FF2E-4BAC-9224-EF297C0C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28750" cy="855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34B6-EFF7-4E5F-A197-FC02161B939B}">
  <dimension ref="A1:Q128"/>
  <sheetViews>
    <sheetView showGridLines="0" tabSelected="1" topLeftCell="A93" zoomScale="130" zoomScaleNormal="130" workbookViewId="0">
      <selection activeCell="A120" sqref="A120:C120"/>
    </sheetView>
  </sheetViews>
  <sheetFormatPr baseColWidth="10" defaultColWidth="9.140625" defaultRowHeight="12.75" x14ac:dyDescent="0.2"/>
  <cols>
    <col min="1" max="1" width="65.85546875" style="67" customWidth="1"/>
    <col min="2" max="2" width="18.28515625" style="68" bestFit="1" customWidth="1"/>
    <col min="3" max="3" width="18.28515625" style="68" customWidth="1"/>
    <col min="4" max="4" width="11.5703125" style="67" bestFit="1" customWidth="1"/>
    <col min="5" max="5" width="9.140625" style="67"/>
    <col min="6" max="6" width="11" style="67" bestFit="1" customWidth="1"/>
    <col min="7" max="16384" width="9.140625" style="67"/>
  </cols>
  <sheetData>
    <row r="1" spans="1:14" x14ac:dyDescent="0.2"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" x14ac:dyDescent="0.2">
      <c r="A2" s="88" t="s">
        <v>79</v>
      </c>
      <c r="B2" s="88"/>
      <c r="C2" s="88"/>
      <c r="E2" s="69"/>
    </row>
    <row r="3" spans="1:14" ht="15" x14ac:dyDescent="0.2">
      <c r="A3" s="88" t="s">
        <v>80</v>
      </c>
      <c r="B3" s="88"/>
      <c r="C3" s="88"/>
      <c r="E3" s="69"/>
    </row>
    <row r="4" spans="1:14" ht="15" x14ac:dyDescent="0.2">
      <c r="A4" s="88" t="s">
        <v>0</v>
      </c>
      <c r="B4" s="88"/>
      <c r="C4" s="88"/>
      <c r="E4" s="70"/>
    </row>
    <row r="5" spans="1:14" ht="15" x14ac:dyDescent="0.2">
      <c r="A5" s="88">
        <v>2026</v>
      </c>
      <c r="B5" s="88"/>
      <c r="C5" s="88"/>
      <c r="E5" s="70"/>
    </row>
    <row r="6" spans="1:14" ht="15" x14ac:dyDescent="0.2">
      <c r="A6" s="88" t="s">
        <v>73</v>
      </c>
      <c r="B6" s="88"/>
      <c r="C6" s="88"/>
      <c r="E6" s="69"/>
    </row>
    <row r="7" spans="1:14" x14ac:dyDescent="0.2">
      <c r="E7" s="69"/>
    </row>
    <row r="8" spans="1:14" ht="30" x14ac:dyDescent="0.2">
      <c r="A8" s="71" t="s">
        <v>1</v>
      </c>
      <c r="B8" s="72" t="s">
        <v>162</v>
      </c>
      <c r="C8" s="72" t="s">
        <v>163</v>
      </c>
    </row>
    <row r="9" spans="1:14" ht="15.75" customHeight="1" x14ac:dyDescent="0.2">
      <c r="A9" s="73" t="s">
        <v>2</v>
      </c>
      <c r="B9" s="74"/>
      <c r="C9" s="74"/>
    </row>
    <row r="10" spans="1:14" ht="15" x14ac:dyDescent="0.2">
      <c r="A10" s="73" t="s">
        <v>3</v>
      </c>
      <c r="B10" s="75">
        <f>SUM(B11:B35)</f>
        <v>607106350.99999988</v>
      </c>
      <c r="C10" s="75">
        <f>SUM(C11:C35)</f>
        <v>0</v>
      </c>
    </row>
    <row r="11" spans="1:14" ht="15" x14ac:dyDescent="0.2">
      <c r="A11" s="76" t="s">
        <v>81</v>
      </c>
      <c r="B11" s="77">
        <v>211161883.90000001</v>
      </c>
      <c r="C11" s="77"/>
    </row>
    <row r="12" spans="1:14" ht="15" x14ac:dyDescent="0.2">
      <c r="A12" s="76" t="s">
        <v>82</v>
      </c>
      <c r="B12" s="77">
        <v>0</v>
      </c>
      <c r="C12" s="77"/>
    </row>
    <row r="13" spans="1:14" ht="15" x14ac:dyDescent="0.2">
      <c r="A13" s="76" t="s">
        <v>83</v>
      </c>
      <c r="B13" s="77">
        <v>135124474.09999999</v>
      </c>
      <c r="C13" s="77"/>
    </row>
    <row r="14" spans="1:14" ht="15" x14ac:dyDescent="0.2">
      <c r="A14" s="76" t="s">
        <v>84</v>
      </c>
      <c r="B14" s="77">
        <v>27977419.800000001</v>
      </c>
      <c r="C14" s="77"/>
    </row>
    <row r="15" spans="1:14" ht="15" x14ac:dyDescent="0.2">
      <c r="A15" s="76" t="s">
        <v>85</v>
      </c>
      <c r="B15" s="77">
        <v>5000000</v>
      </c>
      <c r="C15" s="77"/>
    </row>
    <row r="16" spans="1:14" ht="15" x14ac:dyDescent="0.2">
      <c r="A16" s="76" t="s">
        <v>86</v>
      </c>
      <c r="B16" s="77">
        <v>24861647.800000001</v>
      </c>
      <c r="C16" s="77"/>
    </row>
    <row r="17" spans="1:3" ht="15" x14ac:dyDescent="0.2">
      <c r="A17" s="76" t="s">
        <v>87</v>
      </c>
      <c r="B17" s="77">
        <v>66852063.140000001</v>
      </c>
      <c r="C17" s="77"/>
    </row>
    <row r="18" spans="1:3" ht="15" x14ac:dyDescent="0.2">
      <c r="A18" s="76" t="s">
        <v>88</v>
      </c>
      <c r="B18" s="77">
        <v>4532102.46</v>
      </c>
      <c r="C18" s="77"/>
    </row>
    <row r="19" spans="1:3" ht="15" x14ac:dyDescent="0.2">
      <c r="A19" s="76" t="s">
        <v>89</v>
      </c>
      <c r="B19" s="77">
        <v>1529330</v>
      </c>
      <c r="C19" s="77"/>
    </row>
    <row r="20" spans="1:3" ht="15" x14ac:dyDescent="0.2">
      <c r="A20" s="76" t="s">
        <v>90</v>
      </c>
      <c r="B20" s="77">
        <v>3000000</v>
      </c>
      <c r="C20" s="77"/>
    </row>
    <row r="21" spans="1:3" ht="15" x14ac:dyDescent="0.2">
      <c r="A21" s="76" t="s">
        <v>91</v>
      </c>
      <c r="B21" s="77">
        <v>4500000</v>
      </c>
      <c r="C21" s="77"/>
    </row>
    <row r="22" spans="1:3" ht="15" x14ac:dyDescent="0.2">
      <c r="A22" s="76" t="s">
        <v>92</v>
      </c>
      <c r="B22" s="77">
        <v>11965800</v>
      </c>
      <c r="C22" s="77"/>
    </row>
    <row r="23" spans="1:3" ht="15" x14ac:dyDescent="0.2">
      <c r="A23" s="76" t="s">
        <v>93</v>
      </c>
      <c r="B23" s="77">
        <v>3588750</v>
      </c>
      <c r="C23" s="77"/>
    </row>
    <row r="24" spans="1:3" ht="15" x14ac:dyDescent="0.2">
      <c r="A24" s="76" t="s">
        <v>94</v>
      </c>
      <c r="B24" s="77">
        <v>6336013.2000000002</v>
      </c>
      <c r="C24" s="77"/>
    </row>
    <row r="25" spans="1:3" ht="15" x14ac:dyDescent="0.2">
      <c r="A25" s="76" t="s">
        <v>95</v>
      </c>
      <c r="B25" s="77">
        <v>165000</v>
      </c>
      <c r="C25" s="77"/>
    </row>
    <row r="26" spans="1:3" ht="15" x14ac:dyDescent="0.2">
      <c r="A26" s="76" t="s">
        <v>96</v>
      </c>
      <c r="B26" s="77">
        <v>1500000</v>
      </c>
      <c r="C26" s="77"/>
    </row>
    <row r="27" spans="1:3" ht="15" x14ac:dyDescent="0.2">
      <c r="A27" s="76" t="s">
        <v>97</v>
      </c>
      <c r="B27" s="77">
        <v>1430000</v>
      </c>
      <c r="C27" s="77"/>
    </row>
    <row r="28" spans="1:3" ht="15" x14ac:dyDescent="0.2">
      <c r="A28" s="76" t="s">
        <v>98</v>
      </c>
      <c r="B28" s="77">
        <v>350000</v>
      </c>
      <c r="C28" s="77"/>
    </row>
    <row r="29" spans="1:3" ht="15" x14ac:dyDescent="0.2">
      <c r="A29" s="76" t="s">
        <v>99</v>
      </c>
      <c r="B29" s="77">
        <v>1144218.8999999999</v>
      </c>
      <c r="C29" s="77"/>
    </row>
    <row r="30" spans="1:3" ht="15" x14ac:dyDescent="0.2">
      <c r="A30" s="76" t="s">
        <v>93</v>
      </c>
      <c r="B30" s="77">
        <v>1000000</v>
      </c>
      <c r="C30" s="77"/>
    </row>
    <row r="31" spans="1:3" ht="15" x14ac:dyDescent="0.2">
      <c r="A31" s="76" t="s">
        <v>100</v>
      </c>
      <c r="B31" s="77">
        <v>5000000</v>
      </c>
      <c r="C31" s="77"/>
    </row>
    <row r="32" spans="1:3" ht="15" x14ac:dyDescent="0.2">
      <c r="A32" s="76" t="s">
        <v>101</v>
      </c>
      <c r="B32" s="77">
        <v>60000000</v>
      </c>
      <c r="C32" s="77"/>
    </row>
    <row r="33" spans="1:3" ht="15" x14ac:dyDescent="0.2">
      <c r="A33" s="76" t="s">
        <v>102</v>
      </c>
      <c r="B33" s="77">
        <v>14278245.300000001</v>
      </c>
      <c r="C33" s="77"/>
    </row>
    <row r="34" spans="1:3" ht="15" x14ac:dyDescent="0.2">
      <c r="A34" s="76" t="s">
        <v>103</v>
      </c>
      <c r="B34" s="77">
        <v>11725041.9</v>
      </c>
      <c r="C34" s="77"/>
    </row>
    <row r="35" spans="1:3" ht="15" x14ac:dyDescent="0.2">
      <c r="A35" s="76" t="s">
        <v>104</v>
      </c>
      <c r="B35" s="77">
        <v>4084360.5</v>
      </c>
      <c r="C35" s="77">
        <v>0</v>
      </c>
    </row>
    <row r="36" spans="1:3" ht="15" x14ac:dyDescent="0.2">
      <c r="A36" s="73" t="s">
        <v>4</v>
      </c>
      <c r="B36" s="75">
        <f>SUM(B37:B44)</f>
        <v>311780757</v>
      </c>
      <c r="C36" s="75">
        <f>SUM(C37:C44)</f>
        <v>0</v>
      </c>
    </row>
    <row r="37" spans="1:3" ht="15" x14ac:dyDescent="0.3">
      <c r="A37" s="76" t="s">
        <v>5</v>
      </c>
      <c r="B37" s="77">
        <v>25638930</v>
      </c>
      <c r="C37" s="78">
        <v>0</v>
      </c>
    </row>
    <row r="38" spans="1:3" ht="15" x14ac:dyDescent="0.3">
      <c r="A38" s="76" t="s">
        <v>6</v>
      </c>
      <c r="B38" s="77">
        <v>23225625</v>
      </c>
      <c r="C38" s="78">
        <v>0</v>
      </c>
    </row>
    <row r="39" spans="1:3" ht="15" x14ac:dyDescent="0.3">
      <c r="A39" s="76" t="s">
        <v>7</v>
      </c>
      <c r="B39" s="77">
        <v>2000000</v>
      </c>
      <c r="C39" s="78">
        <v>0</v>
      </c>
    </row>
    <row r="40" spans="1:3" ht="15" x14ac:dyDescent="0.3">
      <c r="A40" s="76" t="s">
        <v>8</v>
      </c>
      <c r="B40" s="77">
        <v>9300000</v>
      </c>
      <c r="C40" s="78">
        <v>0</v>
      </c>
    </row>
    <row r="41" spans="1:3" ht="15" x14ac:dyDescent="0.3">
      <c r="A41" s="76" t="s">
        <v>9</v>
      </c>
      <c r="B41" s="77">
        <v>14200000</v>
      </c>
      <c r="C41" s="78">
        <v>0</v>
      </c>
    </row>
    <row r="42" spans="1:3" ht="15" x14ac:dyDescent="0.3">
      <c r="A42" s="76" t="s">
        <v>10</v>
      </c>
      <c r="B42" s="77">
        <v>110100000</v>
      </c>
      <c r="C42" s="78">
        <v>0</v>
      </c>
    </row>
    <row r="43" spans="1:3" ht="30" x14ac:dyDescent="0.3">
      <c r="A43" s="76" t="s">
        <v>11</v>
      </c>
      <c r="B43" s="77">
        <v>21200000</v>
      </c>
      <c r="C43" s="78">
        <v>0</v>
      </c>
    </row>
    <row r="44" spans="1:3" ht="30" x14ac:dyDescent="0.3">
      <c r="A44" s="76" t="s">
        <v>12</v>
      </c>
      <c r="B44" s="77">
        <v>106116202</v>
      </c>
      <c r="C44" s="78">
        <v>0</v>
      </c>
    </row>
    <row r="45" spans="1:3" ht="15" x14ac:dyDescent="0.3">
      <c r="A45" s="76" t="s">
        <v>13</v>
      </c>
      <c r="B45" s="77">
        <v>0</v>
      </c>
      <c r="C45" s="78">
        <v>0</v>
      </c>
    </row>
    <row r="46" spans="1:3" ht="15" x14ac:dyDescent="0.2">
      <c r="A46" s="73" t="s">
        <v>14</v>
      </c>
      <c r="B46" s="75">
        <f>SUM(B47:B55)</f>
        <v>77958608</v>
      </c>
      <c r="C46" s="75">
        <f>SUM(C47:C55)</f>
        <v>0</v>
      </c>
    </row>
    <row r="47" spans="1:3" ht="15" x14ac:dyDescent="0.3">
      <c r="A47" s="76" t="s">
        <v>15</v>
      </c>
      <c r="B47" s="77">
        <v>31100000</v>
      </c>
      <c r="C47" s="78">
        <v>0</v>
      </c>
    </row>
    <row r="48" spans="1:3" ht="15" x14ac:dyDescent="0.3">
      <c r="A48" s="76" t="s">
        <v>16</v>
      </c>
      <c r="B48" s="77">
        <v>0</v>
      </c>
      <c r="C48" s="78">
        <v>0</v>
      </c>
    </row>
    <row r="49" spans="1:3" ht="15" x14ac:dyDescent="0.3">
      <c r="A49" s="76" t="s">
        <v>17</v>
      </c>
      <c r="B49" s="77">
        <v>1900000</v>
      </c>
      <c r="C49" s="78">
        <v>0</v>
      </c>
    </row>
    <row r="50" spans="1:3" ht="15" x14ac:dyDescent="0.3">
      <c r="A50" s="76" t="s">
        <v>18</v>
      </c>
      <c r="B50" s="77">
        <v>0</v>
      </c>
      <c r="C50" s="78">
        <v>0</v>
      </c>
    </row>
    <row r="51" spans="1:3" ht="15" x14ac:dyDescent="0.3">
      <c r="A51" s="76" t="s">
        <v>19</v>
      </c>
      <c r="B51" s="77">
        <v>5000000</v>
      </c>
      <c r="C51" s="78">
        <v>0</v>
      </c>
    </row>
    <row r="52" spans="1:3" ht="15" x14ac:dyDescent="0.3">
      <c r="A52" s="76" t="s">
        <v>20</v>
      </c>
      <c r="B52" s="77">
        <v>949199</v>
      </c>
      <c r="C52" s="78">
        <v>0</v>
      </c>
    </row>
    <row r="53" spans="1:3" ht="30" x14ac:dyDescent="0.3">
      <c r="A53" s="76" t="s">
        <v>21</v>
      </c>
      <c r="B53" s="77">
        <v>29018800</v>
      </c>
      <c r="C53" s="78">
        <v>0</v>
      </c>
    </row>
    <row r="54" spans="1:3" ht="30" x14ac:dyDescent="0.3">
      <c r="A54" s="76" t="s">
        <v>22</v>
      </c>
      <c r="B54" s="77">
        <v>0</v>
      </c>
      <c r="C54" s="78">
        <v>0</v>
      </c>
    </row>
    <row r="55" spans="1:3" ht="15" x14ac:dyDescent="0.3">
      <c r="A55" s="76" t="s">
        <v>23</v>
      </c>
      <c r="B55" s="77">
        <v>9990609</v>
      </c>
      <c r="C55" s="78">
        <v>0</v>
      </c>
    </row>
    <row r="56" spans="1:3" ht="15" x14ac:dyDescent="0.2">
      <c r="A56" s="73" t="s">
        <v>24</v>
      </c>
      <c r="B56" s="75">
        <f>SUM(B57:B63)</f>
        <v>151456975</v>
      </c>
      <c r="C56" s="75">
        <f>SUM(C57:C63)</f>
        <v>0</v>
      </c>
    </row>
    <row r="57" spans="1:3" ht="15" x14ac:dyDescent="0.3">
      <c r="A57" s="76" t="s">
        <v>25</v>
      </c>
      <c r="B57" s="77">
        <v>151456975</v>
      </c>
      <c r="C57" s="78">
        <v>0</v>
      </c>
    </row>
    <row r="58" spans="1:3" ht="30" x14ac:dyDescent="0.3">
      <c r="A58" s="76" t="s">
        <v>26</v>
      </c>
      <c r="B58" s="77">
        <v>0</v>
      </c>
      <c r="C58" s="78">
        <v>0</v>
      </c>
    </row>
    <row r="59" spans="1:3" ht="30" x14ac:dyDescent="0.3">
      <c r="A59" s="76" t="s">
        <v>27</v>
      </c>
      <c r="B59" s="77">
        <v>0</v>
      </c>
      <c r="C59" s="78">
        <v>0</v>
      </c>
    </row>
    <row r="60" spans="1:3" ht="30" x14ac:dyDescent="0.3">
      <c r="A60" s="76" t="s">
        <v>28</v>
      </c>
      <c r="B60" s="77">
        <v>0</v>
      </c>
      <c r="C60" s="78">
        <v>0</v>
      </c>
    </row>
    <row r="61" spans="1:3" ht="30" x14ac:dyDescent="0.3">
      <c r="A61" s="76" t="s">
        <v>72</v>
      </c>
      <c r="B61" s="77">
        <v>0</v>
      </c>
      <c r="C61" s="78">
        <v>0</v>
      </c>
    </row>
    <row r="62" spans="1:3" ht="15" x14ac:dyDescent="0.3">
      <c r="A62" s="76" t="s">
        <v>29</v>
      </c>
      <c r="B62" s="77">
        <v>0</v>
      </c>
      <c r="C62" s="78">
        <v>0</v>
      </c>
    </row>
    <row r="63" spans="1:3" ht="30" x14ac:dyDescent="0.3">
      <c r="A63" s="76" t="s">
        <v>30</v>
      </c>
      <c r="B63" s="77">
        <v>0</v>
      </c>
      <c r="C63" s="78">
        <v>0</v>
      </c>
    </row>
    <row r="64" spans="1:3" ht="15" x14ac:dyDescent="0.3">
      <c r="A64" s="73" t="s">
        <v>31</v>
      </c>
      <c r="B64" s="75">
        <v>0</v>
      </c>
      <c r="C64" s="78"/>
    </row>
    <row r="65" spans="1:3" ht="15" x14ac:dyDescent="0.3">
      <c r="A65" s="76" t="s">
        <v>32</v>
      </c>
      <c r="B65" s="77">
        <v>0</v>
      </c>
      <c r="C65" s="78">
        <v>0</v>
      </c>
    </row>
    <row r="66" spans="1:3" ht="30" x14ac:dyDescent="0.3">
      <c r="A66" s="76" t="s">
        <v>33</v>
      </c>
      <c r="B66" s="77">
        <v>0</v>
      </c>
      <c r="C66" s="78">
        <v>0</v>
      </c>
    </row>
    <row r="67" spans="1:3" ht="30" x14ac:dyDescent="0.3">
      <c r="A67" s="76" t="s">
        <v>34</v>
      </c>
      <c r="B67" s="77">
        <v>0</v>
      </c>
      <c r="C67" s="78">
        <v>0</v>
      </c>
    </row>
    <row r="68" spans="1:3" ht="30" x14ac:dyDescent="0.3">
      <c r="A68" s="76" t="s">
        <v>35</v>
      </c>
      <c r="B68" s="77">
        <v>0</v>
      </c>
      <c r="C68" s="78">
        <v>0</v>
      </c>
    </row>
    <row r="69" spans="1:3" ht="30" x14ac:dyDescent="0.3">
      <c r="A69" s="76" t="s">
        <v>36</v>
      </c>
      <c r="B69" s="77">
        <v>0</v>
      </c>
      <c r="C69" s="78">
        <v>0</v>
      </c>
    </row>
    <row r="70" spans="1:3" ht="15" x14ac:dyDescent="0.3">
      <c r="A70" s="76" t="s">
        <v>37</v>
      </c>
      <c r="B70" s="77">
        <v>0</v>
      </c>
      <c r="C70" s="78">
        <v>0</v>
      </c>
    </row>
    <row r="71" spans="1:3" ht="30" x14ac:dyDescent="0.3">
      <c r="A71" s="76" t="s">
        <v>38</v>
      </c>
      <c r="B71" s="77">
        <v>0</v>
      </c>
      <c r="C71" s="78">
        <v>0</v>
      </c>
    </row>
    <row r="72" spans="1:3" ht="15" x14ac:dyDescent="0.2">
      <c r="A72" s="73" t="s">
        <v>39</v>
      </c>
      <c r="B72" s="75">
        <f>SUM(B73:B83)</f>
        <v>394999362</v>
      </c>
      <c r="C72" s="75">
        <f>SUM(C73:C83)</f>
        <v>0</v>
      </c>
    </row>
    <row r="73" spans="1:3" ht="15" x14ac:dyDescent="0.3">
      <c r="A73" s="76" t="s">
        <v>40</v>
      </c>
      <c r="B73" s="77">
        <v>26699362</v>
      </c>
      <c r="C73" s="78">
        <v>0</v>
      </c>
    </row>
    <row r="74" spans="1:3" ht="30" x14ac:dyDescent="0.3">
      <c r="A74" s="76" t="s">
        <v>74</v>
      </c>
      <c r="B74" s="77">
        <v>1000000</v>
      </c>
      <c r="C74" s="78">
        <v>0</v>
      </c>
    </row>
    <row r="75" spans="1:3" ht="15" x14ac:dyDescent="0.3">
      <c r="A75" s="76" t="s">
        <v>41</v>
      </c>
      <c r="B75" s="77">
        <v>1000000</v>
      </c>
      <c r="C75" s="78">
        <v>0</v>
      </c>
    </row>
    <row r="76" spans="1:3" ht="30" x14ac:dyDescent="0.3">
      <c r="A76" s="76" t="s">
        <v>42</v>
      </c>
      <c r="B76" s="77">
        <v>10000000</v>
      </c>
      <c r="C76" s="78">
        <v>0</v>
      </c>
    </row>
    <row r="77" spans="1:3" ht="15" x14ac:dyDescent="0.3">
      <c r="A77" s="76" t="s">
        <v>43</v>
      </c>
      <c r="B77" s="77">
        <v>210000000</v>
      </c>
      <c r="C77" s="78">
        <v>0</v>
      </c>
    </row>
    <row r="78" spans="1:3" ht="15" x14ac:dyDescent="0.3">
      <c r="A78" s="76" t="s">
        <v>44</v>
      </c>
      <c r="B78" s="77">
        <v>300000</v>
      </c>
      <c r="C78" s="78">
        <v>0</v>
      </c>
    </row>
    <row r="79" spans="1:3" ht="15" x14ac:dyDescent="0.3">
      <c r="A79" s="76" t="s">
        <v>45</v>
      </c>
      <c r="B79" s="77">
        <v>5000000</v>
      </c>
      <c r="C79" s="78">
        <v>0</v>
      </c>
    </row>
    <row r="80" spans="1:3" ht="15" x14ac:dyDescent="0.3">
      <c r="A80" s="76" t="s">
        <v>46</v>
      </c>
      <c r="B80" s="77">
        <v>0</v>
      </c>
      <c r="C80" s="78">
        <v>0</v>
      </c>
    </row>
    <row r="81" spans="1:3" ht="30" x14ac:dyDescent="0.3">
      <c r="A81" s="76" t="s">
        <v>47</v>
      </c>
      <c r="B81" s="77">
        <v>20000000</v>
      </c>
      <c r="C81" s="78">
        <v>0</v>
      </c>
    </row>
    <row r="82" spans="1:3" ht="15" x14ac:dyDescent="0.2">
      <c r="A82" s="73" t="s">
        <v>48</v>
      </c>
      <c r="B82" s="75">
        <f>SUM(B83:B89)</f>
        <v>71000000</v>
      </c>
      <c r="C82" s="75">
        <f>SUM(C83:C89)</f>
        <v>0</v>
      </c>
    </row>
    <row r="83" spans="1:3" ht="15" x14ac:dyDescent="0.3">
      <c r="A83" s="76" t="s">
        <v>49</v>
      </c>
      <c r="B83" s="77">
        <v>50000000</v>
      </c>
      <c r="C83" s="78">
        <v>0</v>
      </c>
    </row>
    <row r="84" spans="1:3" ht="15" x14ac:dyDescent="0.3">
      <c r="A84" s="76" t="s">
        <v>50</v>
      </c>
      <c r="B84" s="77">
        <v>10000000</v>
      </c>
      <c r="C84" s="78">
        <v>0</v>
      </c>
    </row>
    <row r="85" spans="1:3" ht="15" x14ac:dyDescent="0.3">
      <c r="A85" s="76" t="s">
        <v>51</v>
      </c>
      <c r="B85" s="77">
        <v>1000000</v>
      </c>
      <c r="C85" s="78">
        <v>0</v>
      </c>
    </row>
    <row r="86" spans="1:3" ht="30" x14ac:dyDescent="0.3">
      <c r="A86" s="76" t="s">
        <v>52</v>
      </c>
      <c r="B86" s="77">
        <v>0</v>
      </c>
      <c r="C86" s="78">
        <v>0</v>
      </c>
    </row>
    <row r="87" spans="1:3" ht="30" x14ac:dyDescent="0.2">
      <c r="A87" s="73" t="s">
        <v>53</v>
      </c>
      <c r="B87" s="75">
        <f>SUM(B88:B89)</f>
        <v>5000000</v>
      </c>
      <c r="C87" s="75">
        <f>SUM(C88:C89)</f>
        <v>0</v>
      </c>
    </row>
    <row r="88" spans="1:3" ht="15" x14ac:dyDescent="0.3">
      <c r="A88" s="76" t="s">
        <v>54</v>
      </c>
      <c r="B88" s="77">
        <v>5000000</v>
      </c>
      <c r="C88" s="78">
        <v>0</v>
      </c>
    </row>
    <row r="89" spans="1:3" ht="30" x14ac:dyDescent="0.3">
      <c r="A89" s="76" t="s">
        <v>55</v>
      </c>
      <c r="B89" s="77">
        <v>0</v>
      </c>
      <c r="C89" s="78">
        <v>0</v>
      </c>
    </row>
    <row r="90" spans="1:3" ht="15" x14ac:dyDescent="0.2">
      <c r="A90" s="73" t="s">
        <v>56</v>
      </c>
      <c r="B90" s="75">
        <f>SUM(B91:B93)</f>
        <v>2500000</v>
      </c>
      <c r="C90" s="75">
        <f>SUM(C91:C93)</f>
        <v>0</v>
      </c>
    </row>
    <row r="91" spans="1:3" ht="15" x14ac:dyDescent="0.3">
      <c r="A91" s="76" t="s">
        <v>57</v>
      </c>
      <c r="B91" s="77">
        <v>0</v>
      </c>
      <c r="C91" s="78">
        <v>0</v>
      </c>
    </row>
    <row r="92" spans="1:3" ht="15" x14ac:dyDescent="0.3">
      <c r="A92" s="76" t="s">
        <v>58</v>
      </c>
      <c r="B92" s="77">
        <v>0</v>
      </c>
      <c r="C92" s="78">
        <v>0</v>
      </c>
    </row>
    <row r="93" spans="1:3" ht="30" x14ac:dyDescent="0.3">
      <c r="A93" s="76" t="s">
        <v>59</v>
      </c>
      <c r="B93" s="77">
        <v>2500000</v>
      </c>
      <c r="C93" s="78">
        <v>0</v>
      </c>
    </row>
    <row r="94" spans="1:3" ht="15" x14ac:dyDescent="0.2">
      <c r="A94" s="79" t="s">
        <v>71</v>
      </c>
      <c r="B94" s="80">
        <f>B84+B72+B64+B56+B46+B36+B10</f>
        <v>1553302053</v>
      </c>
      <c r="C94" s="80">
        <f>SUM(C10:C93)</f>
        <v>0</v>
      </c>
    </row>
    <row r="95" spans="1:3" ht="15" x14ac:dyDescent="0.3">
      <c r="A95" s="81"/>
      <c r="B95" s="77"/>
      <c r="C95" s="78"/>
    </row>
    <row r="96" spans="1:3" ht="15" x14ac:dyDescent="0.2">
      <c r="A96" s="73" t="s">
        <v>60</v>
      </c>
      <c r="B96" s="75"/>
      <c r="C96" s="75"/>
    </row>
    <row r="97" spans="1:3" ht="15" x14ac:dyDescent="0.2">
      <c r="A97" s="73" t="s">
        <v>61</v>
      </c>
      <c r="B97" s="75">
        <v>0</v>
      </c>
      <c r="C97" s="75">
        <v>0</v>
      </c>
    </row>
    <row r="98" spans="1:3" ht="15" x14ac:dyDescent="0.2">
      <c r="A98" s="76" t="s">
        <v>62</v>
      </c>
      <c r="B98" s="77">
        <v>10000000</v>
      </c>
      <c r="C98" s="77">
        <v>0</v>
      </c>
    </row>
    <row r="99" spans="1:3" ht="15" x14ac:dyDescent="0.2">
      <c r="A99" s="76" t="s">
        <v>63</v>
      </c>
      <c r="B99" s="77">
        <v>15000000</v>
      </c>
      <c r="C99" s="77">
        <v>0</v>
      </c>
    </row>
    <row r="100" spans="1:3" ht="15" x14ac:dyDescent="0.2">
      <c r="A100" s="73" t="s">
        <v>64</v>
      </c>
      <c r="B100" s="75">
        <v>0</v>
      </c>
      <c r="C100" s="75">
        <v>0</v>
      </c>
    </row>
    <row r="101" spans="1:3" ht="15" x14ac:dyDescent="0.2">
      <c r="A101" s="76" t="s">
        <v>65</v>
      </c>
      <c r="B101" s="77">
        <v>120000000</v>
      </c>
      <c r="C101" s="77">
        <v>0</v>
      </c>
    </row>
    <row r="102" spans="1:3" ht="15" x14ac:dyDescent="0.2">
      <c r="A102" s="76" t="s">
        <v>66</v>
      </c>
      <c r="B102" s="77">
        <v>80000000</v>
      </c>
      <c r="C102" s="77">
        <v>0</v>
      </c>
    </row>
    <row r="103" spans="1:3" ht="15" x14ac:dyDescent="0.2">
      <c r="A103" s="73" t="s">
        <v>67</v>
      </c>
      <c r="B103" s="75">
        <v>0</v>
      </c>
      <c r="C103" s="75">
        <v>0</v>
      </c>
    </row>
    <row r="104" spans="1:3" ht="15" x14ac:dyDescent="0.2">
      <c r="A104" s="76" t="s">
        <v>68</v>
      </c>
      <c r="B104" s="77">
        <v>0</v>
      </c>
      <c r="C104" s="77">
        <v>0</v>
      </c>
    </row>
    <row r="105" spans="1:3" ht="15" x14ac:dyDescent="0.2">
      <c r="A105" s="79" t="s">
        <v>69</v>
      </c>
      <c r="B105" s="80"/>
      <c r="C105" s="80"/>
    </row>
    <row r="106" spans="1:3" ht="15.75" thickBot="1" x14ac:dyDescent="0.35">
      <c r="A106" s="82"/>
      <c r="B106" s="83"/>
      <c r="C106" s="83"/>
    </row>
    <row r="107" spans="1:3" ht="15.75" thickBot="1" x14ac:dyDescent="0.25">
      <c r="A107" s="1" t="s">
        <v>70</v>
      </c>
      <c r="B107" s="1">
        <f>B94+B105</f>
        <v>1553302053</v>
      </c>
      <c r="C107" s="1">
        <f>C94+C105</f>
        <v>0</v>
      </c>
    </row>
    <row r="108" spans="1:3" ht="15" x14ac:dyDescent="0.3">
      <c r="A108" s="84" t="s">
        <v>172</v>
      </c>
    </row>
    <row r="109" spans="1:3" ht="15" x14ac:dyDescent="0.3">
      <c r="A109" s="90" t="s">
        <v>173</v>
      </c>
      <c r="B109" s="90"/>
      <c r="C109" s="90"/>
    </row>
    <row r="110" spans="1:3" x14ac:dyDescent="0.2">
      <c r="A110" s="85" t="s">
        <v>174</v>
      </c>
    </row>
    <row r="111" spans="1:3" ht="15" x14ac:dyDescent="0.3">
      <c r="A111" s="90" t="s">
        <v>75</v>
      </c>
      <c r="B111" s="90"/>
      <c r="C111" s="90"/>
    </row>
    <row r="112" spans="1:3" x14ac:dyDescent="0.2">
      <c r="A112" s="85" t="s">
        <v>175</v>
      </c>
      <c r="B112" s="85"/>
      <c r="C112" s="85"/>
    </row>
    <row r="113" spans="1:17" x14ac:dyDescent="0.2">
      <c r="A113" s="67" t="s">
        <v>76</v>
      </c>
      <c r="B113" s="67"/>
      <c r="C113" s="67"/>
    </row>
    <row r="114" spans="1:17" x14ac:dyDescent="0.2">
      <c r="A114" s="85" t="s">
        <v>77</v>
      </c>
      <c r="B114" s="85"/>
      <c r="C114" s="85"/>
    </row>
    <row r="115" spans="1:17" x14ac:dyDescent="0.2">
      <c r="A115" s="67" t="s">
        <v>78</v>
      </c>
      <c r="B115" s="67"/>
      <c r="C115" s="67"/>
    </row>
    <row r="116" spans="1:17" x14ac:dyDescent="0.2">
      <c r="B116" s="67"/>
      <c r="C116" s="67"/>
    </row>
    <row r="117" spans="1:17" x14ac:dyDescent="0.2">
      <c r="B117" s="67"/>
      <c r="C117" s="67"/>
    </row>
    <row r="118" spans="1:17" x14ac:dyDescent="0.2">
      <c r="B118" s="67"/>
      <c r="C118" s="67"/>
    </row>
    <row r="120" spans="1:17" ht="15" x14ac:dyDescent="0.3">
      <c r="A120" s="91" t="s">
        <v>176</v>
      </c>
      <c r="B120" s="91"/>
      <c r="C120" s="91"/>
    </row>
    <row r="121" spans="1:17" ht="15" x14ac:dyDescent="0.2">
      <c r="A121" s="89" t="s">
        <v>177</v>
      </c>
      <c r="B121" s="89"/>
      <c r="C121" s="89"/>
    </row>
    <row r="122" spans="1:17" x14ac:dyDescent="0.2">
      <c r="A122" s="67" t="s">
        <v>170</v>
      </c>
      <c r="B122" s="67"/>
      <c r="C122" s="67"/>
      <c r="G122" s="86"/>
      <c r="J122" s="68"/>
      <c r="K122" s="68"/>
      <c r="L122" s="68"/>
      <c r="M122" s="68"/>
      <c r="N122" s="3"/>
      <c r="O122" s="3"/>
      <c r="Q122" s="68"/>
    </row>
    <row r="123" spans="1:17" x14ac:dyDescent="0.2">
      <c r="A123" s="2"/>
      <c r="B123" s="67"/>
      <c r="C123" s="67"/>
      <c r="G123" s="86"/>
      <c r="J123" s="68"/>
      <c r="K123" s="68"/>
      <c r="L123" s="68"/>
      <c r="M123" s="68"/>
      <c r="Q123" s="68"/>
    </row>
    <row r="124" spans="1:17" x14ac:dyDescent="0.2">
      <c r="A124" s="4"/>
      <c r="B124" s="67"/>
      <c r="C124" s="67"/>
      <c r="G124" s="86"/>
      <c r="J124" s="68"/>
      <c r="K124" s="68"/>
      <c r="L124" s="68"/>
      <c r="M124" s="68"/>
      <c r="Q124" s="68"/>
    </row>
    <row r="125" spans="1:17" x14ac:dyDescent="0.2">
      <c r="A125" s="4"/>
      <c r="B125" s="67"/>
      <c r="C125" s="67"/>
      <c r="G125" s="86"/>
      <c r="J125" s="68"/>
      <c r="K125" s="68"/>
      <c r="L125" s="68"/>
      <c r="M125" s="68"/>
      <c r="Q125" s="68"/>
    </row>
    <row r="126" spans="1:17" x14ac:dyDescent="0.2">
      <c r="A126" s="2"/>
      <c r="B126" s="67"/>
      <c r="C126" s="67"/>
      <c r="G126" s="86"/>
      <c r="J126" s="68"/>
      <c r="K126" s="68"/>
      <c r="L126" s="68"/>
      <c r="M126" s="68"/>
      <c r="Q126" s="68"/>
    </row>
    <row r="127" spans="1:17" x14ac:dyDescent="0.2">
      <c r="A127" s="2"/>
      <c r="B127" s="67"/>
      <c r="C127" s="67"/>
      <c r="G127" s="86"/>
      <c r="J127" s="68"/>
      <c r="K127" s="68"/>
      <c r="L127" s="68"/>
      <c r="M127" s="68"/>
      <c r="Q127" s="68"/>
    </row>
    <row r="128" spans="1:17" x14ac:dyDescent="0.2">
      <c r="A128" s="5"/>
      <c r="B128" s="67"/>
      <c r="C128" s="67"/>
      <c r="G128" s="86"/>
      <c r="J128" s="68"/>
      <c r="K128" s="68"/>
      <c r="L128" s="68"/>
      <c r="M128" s="68"/>
      <c r="Q128" s="68"/>
    </row>
  </sheetData>
  <mergeCells count="13">
    <mergeCell ref="A121:C121"/>
    <mergeCell ref="A6:C6"/>
    <mergeCell ref="A109:C109"/>
    <mergeCell ref="G1:I1"/>
    <mergeCell ref="J1:L1"/>
    <mergeCell ref="A111:C111"/>
    <mergeCell ref="A120:C120"/>
    <mergeCell ref="M1:N1"/>
    <mergeCell ref="A2:C2"/>
    <mergeCell ref="A4:C4"/>
    <mergeCell ref="D1:F1"/>
    <mergeCell ref="A5:C5"/>
    <mergeCell ref="A3:C3"/>
  </mergeCells>
  <printOptions horizontalCentered="1" verticalCentered="1"/>
  <pageMargins left="0" right="0" top="0" bottom="0" header="0" footer="0"/>
  <pageSetup paperSize="5" scale="75" fitToHeight="0" orientation="portrait" r:id="rId1"/>
  <headerFooter>
    <oddFooter>&amp;C&amp;P</oddFooter>
  </headerFooter>
  <rowBreaks count="1" manualBreakCount="1">
    <brk id="71" max="2" man="1"/>
  </rowBreaks>
  <colBreaks count="1" manualBreakCount="1">
    <brk id="3" max="1048575" man="1"/>
  </colBreaks>
  <ignoredErrors>
    <ignoredError sqref="B36:C36 B5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7F27-EB99-4546-AAF1-D5468AEEFB27}">
  <dimension ref="A1:L66"/>
  <sheetViews>
    <sheetView topLeftCell="A27" workbookViewId="0">
      <selection activeCell="A119" sqref="A119"/>
    </sheetView>
  </sheetViews>
  <sheetFormatPr baseColWidth="10" defaultColWidth="9.140625" defaultRowHeight="15" x14ac:dyDescent="0.3"/>
  <cols>
    <col min="1" max="1" width="11.85546875" style="6" customWidth="1"/>
    <col min="2" max="2" width="5.7109375" style="6" bestFit="1" customWidth="1"/>
    <col min="3" max="3" width="8.140625" style="6" bestFit="1" customWidth="1"/>
    <col min="4" max="4" width="9.140625" style="6" bestFit="1" customWidth="1"/>
    <col min="5" max="5" width="9.28515625" style="6" customWidth="1"/>
    <col min="6" max="6" width="37" style="45" customWidth="1"/>
    <col min="7" max="7" width="10.7109375" style="6" customWidth="1"/>
    <col min="8" max="8" width="6" style="6" customWidth="1"/>
    <col min="9" max="9" width="4.42578125" style="6" bestFit="1" customWidth="1"/>
    <col min="10" max="10" width="19.85546875" style="6" customWidth="1"/>
    <col min="11" max="11" width="8.140625" style="6" customWidth="1"/>
    <col min="12" max="256" width="9.140625" style="6"/>
    <col min="257" max="257" width="5" style="6" customWidth="1"/>
    <col min="258" max="258" width="4.7109375" style="6" customWidth="1"/>
    <col min="259" max="259" width="5.42578125" style="6" customWidth="1"/>
    <col min="260" max="260" width="5.7109375" style="6" customWidth="1"/>
    <col min="261" max="261" width="5.28515625" style="6" customWidth="1"/>
    <col min="262" max="262" width="76.28515625" style="6" customWidth="1"/>
    <col min="263" max="263" width="6.85546875" style="6" customWidth="1"/>
    <col min="264" max="264" width="5.28515625" style="6" customWidth="1"/>
    <col min="265" max="265" width="6.140625" style="6" customWidth="1"/>
    <col min="266" max="266" width="20.85546875" style="6" customWidth="1"/>
    <col min="267" max="267" width="8.140625" style="6" customWidth="1"/>
    <col min="268" max="512" width="9.140625" style="6"/>
    <col min="513" max="513" width="5" style="6" customWidth="1"/>
    <col min="514" max="514" width="4.7109375" style="6" customWidth="1"/>
    <col min="515" max="515" width="5.42578125" style="6" customWidth="1"/>
    <col min="516" max="516" width="5.7109375" style="6" customWidth="1"/>
    <col min="517" max="517" width="5.28515625" style="6" customWidth="1"/>
    <col min="518" max="518" width="76.28515625" style="6" customWidth="1"/>
    <col min="519" max="519" width="6.85546875" style="6" customWidth="1"/>
    <col min="520" max="520" width="5.28515625" style="6" customWidth="1"/>
    <col min="521" max="521" width="6.140625" style="6" customWidth="1"/>
    <col min="522" max="522" width="20.85546875" style="6" customWidth="1"/>
    <col min="523" max="523" width="8.140625" style="6" customWidth="1"/>
    <col min="524" max="768" width="9.140625" style="6"/>
    <col min="769" max="769" width="5" style="6" customWidth="1"/>
    <col min="770" max="770" width="4.7109375" style="6" customWidth="1"/>
    <col min="771" max="771" width="5.42578125" style="6" customWidth="1"/>
    <col min="772" max="772" width="5.7109375" style="6" customWidth="1"/>
    <col min="773" max="773" width="5.28515625" style="6" customWidth="1"/>
    <col min="774" max="774" width="76.28515625" style="6" customWidth="1"/>
    <col min="775" max="775" width="6.85546875" style="6" customWidth="1"/>
    <col min="776" max="776" width="5.28515625" style="6" customWidth="1"/>
    <col min="777" max="777" width="6.140625" style="6" customWidth="1"/>
    <col min="778" max="778" width="20.85546875" style="6" customWidth="1"/>
    <col min="779" max="779" width="8.140625" style="6" customWidth="1"/>
    <col min="780" max="1024" width="9.140625" style="6"/>
    <col min="1025" max="1025" width="5" style="6" customWidth="1"/>
    <col min="1026" max="1026" width="4.7109375" style="6" customWidth="1"/>
    <col min="1027" max="1027" width="5.42578125" style="6" customWidth="1"/>
    <col min="1028" max="1028" width="5.7109375" style="6" customWidth="1"/>
    <col min="1029" max="1029" width="5.28515625" style="6" customWidth="1"/>
    <col min="1030" max="1030" width="76.28515625" style="6" customWidth="1"/>
    <col min="1031" max="1031" width="6.85546875" style="6" customWidth="1"/>
    <col min="1032" max="1032" width="5.28515625" style="6" customWidth="1"/>
    <col min="1033" max="1033" width="6.140625" style="6" customWidth="1"/>
    <col min="1034" max="1034" width="20.85546875" style="6" customWidth="1"/>
    <col min="1035" max="1035" width="8.140625" style="6" customWidth="1"/>
    <col min="1036" max="1280" width="9.140625" style="6"/>
    <col min="1281" max="1281" width="5" style="6" customWidth="1"/>
    <col min="1282" max="1282" width="4.7109375" style="6" customWidth="1"/>
    <col min="1283" max="1283" width="5.42578125" style="6" customWidth="1"/>
    <col min="1284" max="1284" width="5.7109375" style="6" customWidth="1"/>
    <col min="1285" max="1285" width="5.28515625" style="6" customWidth="1"/>
    <col min="1286" max="1286" width="76.28515625" style="6" customWidth="1"/>
    <col min="1287" max="1287" width="6.85546875" style="6" customWidth="1"/>
    <col min="1288" max="1288" width="5.28515625" style="6" customWidth="1"/>
    <col min="1289" max="1289" width="6.140625" style="6" customWidth="1"/>
    <col min="1290" max="1290" width="20.85546875" style="6" customWidth="1"/>
    <col min="1291" max="1291" width="8.140625" style="6" customWidth="1"/>
    <col min="1292" max="1536" width="9.140625" style="6"/>
    <col min="1537" max="1537" width="5" style="6" customWidth="1"/>
    <col min="1538" max="1538" width="4.7109375" style="6" customWidth="1"/>
    <col min="1539" max="1539" width="5.42578125" style="6" customWidth="1"/>
    <col min="1540" max="1540" width="5.7109375" style="6" customWidth="1"/>
    <col min="1541" max="1541" width="5.28515625" style="6" customWidth="1"/>
    <col min="1542" max="1542" width="76.28515625" style="6" customWidth="1"/>
    <col min="1543" max="1543" width="6.85546875" style="6" customWidth="1"/>
    <col min="1544" max="1544" width="5.28515625" style="6" customWidth="1"/>
    <col min="1545" max="1545" width="6.140625" style="6" customWidth="1"/>
    <col min="1546" max="1546" width="20.85546875" style="6" customWidth="1"/>
    <col min="1547" max="1547" width="8.140625" style="6" customWidth="1"/>
    <col min="1548" max="1792" width="9.140625" style="6"/>
    <col min="1793" max="1793" width="5" style="6" customWidth="1"/>
    <col min="1794" max="1794" width="4.7109375" style="6" customWidth="1"/>
    <col min="1795" max="1795" width="5.42578125" style="6" customWidth="1"/>
    <col min="1796" max="1796" width="5.7109375" style="6" customWidth="1"/>
    <col min="1797" max="1797" width="5.28515625" style="6" customWidth="1"/>
    <col min="1798" max="1798" width="76.28515625" style="6" customWidth="1"/>
    <col min="1799" max="1799" width="6.85546875" style="6" customWidth="1"/>
    <col min="1800" max="1800" width="5.28515625" style="6" customWidth="1"/>
    <col min="1801" max="1801" width="6.140625" style="6" customWidth="1"/>
    <col min="1802" max="1802" width="20.85546875" style="6" customWidth="1"/>
    <col min="1803" max="1803" width="8.140625" style="6" customWidth="1"/>
    <col min="1804" max="2048" width="9.140625" style="6"/>
    <col min="2049" max="2049" width="5" style="6" customWidth="1"/>
    <col min="2050" max="2050" width="4.7109375" style="6" customWidth="1"/>
    <col min="2051" max="2051" width="5.42578125" style="6" customWidth="1"/>
    <col min="2052" max="2052" width="5.7109375" style="6" customWidth="1"/>
    <col min="2053" max="2053" width="5.28515625" style="6" customWidth="1"/>
    <col min="2054" max="2054" width="76.28515625" style="6" customWidth="1"/>
    <col min="2055" max="2055" width="6.85546875" style="6" customWidth="1"/>
    <col min="2056" max="2056" width="5.28515625" style="6" customWidth="1"/>
    <col min="2057" max="2057" width="6.140625" style="6" customWidth="1"/>
    <col min="2058" max="2058" width="20.85546875" style="6" customWidth="1"/>
    <col min="2059" max="2059" width="8.140625" style="6" customWidth="1"/>
    <col min="2060" max="2304" width="9.140625" style="6"/>
    <col min="2305" max="2305" width="5" style="6" customWidth="1"/>
    <col min="2306" max="2306" width="4.7109375" style="6" customWidth="1"/>
    <col min="2307" max="2307" width="5.42578125" style="6" customWidth="1"/>
    <col min="2308" max="2308" width="5.7109375" style="6" customWidth="1"/>
    <col min="2309" max="2309" width="5.28515625" style="6" customWidth="1"/>
    <col min="2310" max="2310" width="76.28515625" style="6" customWidth="1"/>
    <col min="2311" max="2311" width="6.85546875" style="6" customWidth="1"/>
    <col min="2312" max="2312" width="5.28515625" style="6" customWidth="1"/>
    <col min="2313" max="2313" width="6.140625" style="6" customWidth="1"/>
    <col min="2314" max="2314" width="20.85546875" style="6" customWidth="1"/>
    <col min="2315" max="2315" width="8.140625" style="6" customWidth="1"/>
    <col min="2316" max="2560" width="9.140625" style="6"/>
    <col min="2561" max="2561" width="5" style="6" customWidth="1"/>
    <col min="2562" max="2562" width="4.7109375" style="6" customWidth="1"/>
    <col min="2563" max="2563" width="5.42578125" style="6" customWidth="1"/>
    <col min="2564" max="2564" width="5.7109375" style="6" customWidth="1"/>
    <col min="2565" max="2565" width="5.28515625" style="6" customWidth="1"/>
    <col min="2566" max="2566" width="76.28515625" style="6" customWidth="1"/>
    <col min="2567" max="2567" width="6.85546875" style="6" customWidth="1"/>
    <col min="2568" max="2568" width="5.28515625" style="6" customWidth="1"/>
    <col min="2569" max="2569" width="6.140625" style="6" customWidth="1"/>
    <col min="2570" max="2570" width="20.85546875" style="6" customWidth="1"/>
    <col min="2571" max="2571" width="8.140625" style="6" customWidth="1"/>
    <col min="2572" max="2816" width="9.140625" style="6"/>
    <col min="2817" max="2817" width="5" style="6" customWidth="1"/>
    <col min="2818" max="2818" width="4.7109375" style="6" customWidth="1"/>
    <col min="2819" max="2819" width="5.42578125" style="6" customWidth="1"/>
    <col min="2820" max="2820" width="5.7109375" style="6" customWidth="1"/>
    <col min="2821" max="2821" width="5.28515625" style="6" customWidth="1"/>
    <col min="2822" max="2822" width="76.28515625" style="6" customWidth="1"/>
    <col min="2823" max="2823" width="6.85546875" style="6" customWidth="1"/>
    <col min="2824" max="2824" width="5.28515625" style="6" customWidth="1"/>
    <col min="2825" max="2825" width="6.140625" style="6" customWidth="1"/>
    <col min="2826" max="2826" width="20.85546875" style="6" customWidth="1"/>
    <col min="2827" max="2827" width="8.140625" style="6" customWidth="1"/>
    <col min="2828" max="3072" width="9.140625" style="6"/>
    <col min="3073" max="3073" width="5" style="6" customWidth="1"/>
    <col min="3074" max="3074" width="4.7109375" style="6" customWidth="1"/>
    <col min="3075" max="3075" width="5.42578125" style="6" customWidth="1"/>
    <col min="3076" max="3076" width="5.7109375" style="6" customWidth="1"/>
    <col min="3077" max="3077" width="5.28515625" style="6" customWidth="1"/>
    <col min="3078" max="3078" width="76.28515625" style="6" customWidth="1"/>
    <col min="3079" max="3079" width="6.85546875" style="6" customWidth="1"/>
    <col min="3080" max="3080" width="5.28515625" style="6" customWidth="1"/>
    <col min="3081" max="3081" width="6.140625" style="6" customWidth="1"/>
    <col min="3082" max="3082" width="20.85546875" style="6" customWidth="1"/>
    <col min="3083" max="3083" width="8.140625" style="6" customWidth="1"/>
    <col min="3084" max="3328" width="9.140625" style="6"/>
    <col min="3329" max="3329" width="5" style="6" customWidth="1"/>
    <col min="3330" max="3330" width="4.7109375" style="6" customWidth="1"/>
    <col min="3331" max="3331" width="5.42578125" style="6" customWidth="1"/>
    <col min="3332" max="3332" width="5.7109375" style="6" customWidth="1"/>
    <col min="3333" max="3333" width="5.28515625" style="6" customWidth="1"/>
    <col min="3334" max="3334" width="76.28515625" style="6" customWidth="1"/>
    <col min="3335" max="3335" width="6.85546875" style="6" customWidth="1"/>
    <col min="3336" max="3336" width="5.28515625" style="6" customWidth="1"/>
    <col min="3337" max="3337" width="6.140625" style="6" customWidth="1"/>
    <col min="3338" max="3338" width="20.85546875" style="6" customWidth="1"/>
    <col min="3339" max="3339" width="8.140625" style="6" customWidth="1"/>
    <col min="3340" max="3584" width="9.140625" style="6"/>
    <col min="3585" max="3585" width="5" style="6" customWidth="1"/>
    <col min="3586" max="3586" width="4.7109375" style="6" customWidth="1"/>
    <col min="3587" max="3587" width="5.42578125" style="6" customWidth="1"/>
    <col min="3588" max="3588" width="5.7109375" style="6" customWidth="1"/>
    <col min="3589" max="3589" width="5.28515625" style="6" customWidth="1"/>
    <col min="3590" max="3590" width="76.28515625" style="6" customWidth="1"/>
    <col min="3591" max="3591" width="6.85546875" style="6" customWidth="1"/>
    <col min="3592" max="3592" width="5.28515625" style="6" customWidth="1"/>
    <col min="3593" max="3593" width="6.140625" style="6" customWidth="1"/>
    <col min="3594" max="3594" width="20.85546875" style="6" customWidth="1"/>
    <col min="3595" max="3595" width="8.140625" style="6" customWidth="1"/>
    <col min="3596" max="3840" width="9.140625" style="6"/>
    <col min="3841" max="3841" width="5" style="6" customWidth="1"/>
    <col min="3842" max="3842" width="4.7109375" style="6" customWidth="1"/>
    <col min="3843" max="3843" width="5.42578125" style="6" customWidth="1"/>
    <col min="3844" max="3844" width="5.7109375" style="6" customWidth="1"/>
    <col min="3845" max="3845" width="5.28515625" style="6" customWidth="1"/>
    <col min="3846" max="3846" width="76.28515625" style="6" customWidth="1"/>
    <col min="3847" max="3847" width="6.85546875" style="6" customWidth="1"/>
    <col min="3848" max="3848" width="5.28515625" style="6" customWidth="1"/>
    <col min="3849" max="3849" width="6.140625" style="6" customWidth="1"/>
    <col min="3850" max="3850" width="20.85546875" style="6" customWidth="1"/>
    <col min="3851" max="3851" width="8.140625" style="6" customWidth="1"/>
    <col min="3852" max="4096" width="9.140625" style="6"/>
    <col min="4097" max="4097" width="5" style="6" customWidth="1"/>
    <col min="4098" max="4098" width="4.7109375" style="6" customWidth="1"/>
    <col min="4099" max="4099" width="5.42578125" style="6" customWidth="1"/>
    <col min="4100" max="4100" width="5.7109375" style="6" customWidth="1"/>
    <col min="4101" max="4101" width="5.28515625" style="6" customWidth="1"/>
    <col min="4102" max="4102" width="76.28515625" style="6" customWidth="1"/>
    <col min="4103" max="4103" width="6.85546875" style="6" customWidth="1"/>
    <col min="4104" max="4104" width="5.28515625" style="6" customWidth="1"/>
    <col min="4105" max="4105" width="6.140625" style="6" customWidth="1"/>
    <col min="4106" max="4106" width="20.85546875" style="6" customWidth="1"/>
    <col min="4107" max="4107" width="8.140625" style="6" customWidth="1"/>
    <col min="4108" max="4352" width="9.140625" style="6"/>
    <col min="4353" max="4353" width="5" style="6" customWidth="1"/>
    <col min="4354" max="4354" width="4.7109375" style="6" customWidth="1"/>
    <col min="4355" max="4355" width="5.42578125" style="6" customWidth="1"/>
    <col min="4356" max="4356" width="5.7109375" style="6" customWidth="1"/>
    <col min="4357" max="4357" width="5.28515625" style="6" customWidth="1"/>
    <col min="4358" max="4358" width="76.28515625" style="6" customWidth="1"/>
    <col min="4359" max="4359" width="6.85546875" style="6" customWidth="1"/>
    <col min="4360" max="4360" width="5.28515625" style="6" customWidth="1"/>
    <col min="4361" max="4361" width="6.140625" style="6" customWidth="1"/>
    <col min="4362" max="4362" width="20.85546875" style="6" customWidth="1"/>
    <col min="4363" max="4363" width="8.140625" style="6" customWidth="1"/>
    <col min="4364" max="4608" width="9.140625" style="6"/>
    <col min="4609" max="4609" width="5" style="6" customWidth="1"/>
    <col min="4610" max="4610" width="4.7109375" style="6" customWidth="1"/>
    <col min="4611" max="4611" width="5.42578125" style="6" customWidth="1"/>
    <col min="4612" max="4612" width="5.7109375" style="6" customWidth="1"/>
    <col min="4613" max="4613" width="5.28515625" style="6" customWidth="1"/>
    <col min="4614" max="4614" width="76.28515625" style="6" customWidth="1"/>
    <col min="4615" max="4615" width="6.85546875" style="6" customWidth="1"/>
    <col min="4616" max="4616" width="5.28515625" style="6" customWidth="1"/>
    <col min="4617" max="4617" width="6.140625" style="6" customWidth="1"/>
    <col min="4618" max="4618" width="20.85546875" style="6" customWidth="1"/>
    <col min="4619" max="4619" width="8.140625" style="6" customWidth="1"/>
    <col min="4620" max="4864" width="9.140625" style="6"/>
    <col min="4865" max="4865" width="5" style="6" customWidth="1"/>
    <col min="4866" max="4866" width="4.7109375" style="6" customWidth="1"/>
    <col min="4867" max="4867" width="5.42578125" style="6" customWidth="1"/>
    <col min="4868" max="4868" width="5.7109375" style="6" customWidth="1"/>
    <col min="4869" max="4869" width="5.28515625" style="6" customWidth="1"/>
    <col min="4870" max="4870" width="76.28515625" style="6" customWidth="1"/>
    <col min="4871" max="4871" width="6.85546875" style="6" customWidth="1"/>
    <col min="4872" max="4872" width="5.28515625" style="6" customWidth="1"/>
    <col min="4873" max="4873" width="6.140625" style="6" customWidth="1"/>
    <col min="4874" max="4874" width="20.85546875" style="6" customWidth="1"/>
    <col min="4875" max="4875" width="8.140625" style="6" customWidth="1"/>
    <col min="4876" max="5120" width="9.140625" style="6"/>
    <col min="5121" max="5121" width="5" style="6" customWidth="1"/>
    <col min="5122" max="5122" width="4.7109375" style="6" customWidth="1"/>
    <col min="5123" max="5123" width="5.42578125" style="6" customWidth="1"/>
    <col min="5124" max="5124" width="5.7109375" style="6" customWidth="1"/>
    <col min="5125" max="5125" width="5.28515625" style="6" customWidth="1"/>
    <col min="5126" max="5126" width="76.28515625" style="6" customWidth="1"/>
    <col min="5127" max="5127" width="6.85546875" style="6" customWidth="1"/>
    <col min="5128" max="5128" width="5.28515625" style="6" customWidth="1"/>
    <col min="5129" max="5129" width="6.140625" style="6" customWidth="1"/>
    <col min="5130" max="5130" width="20.85546875" style="6" customWidth="1"/>
    <col min="5131" max="5131" width="8.140625" style="6" customWidth="1"/>
    <col min="5132" max="5376" width="9.140625" style="6"/>
    <col min="5377" max="5377" width="5" style="6" customWidth="1"/>
    <col min="5378" max="5378" width="4.7109375" style="6" customWidth="1"/>
    <col min="5379" max="5379" width="5.42578125" style="6" customWidth="1"/>
    <col min="5380" max="5380" width="5.7109375" style="6" customWidth="1"/>
    <col min="5381" max="5381" width="5.28515625" style="6" customWidth="1"/>
    <col min="5382" max="5382" width="76.28515625" style="6" customWidth="1"/>
    <col min="5383" max="5383" width="6.85546875" style="6" customWidth="1"/>
    <col min="5384" max="5384" width="5.28515625" style="6" customWidth="1"/>
    <col min="5385" max="5385" width="6.140625" style="6" customWidth="1"/>
    <col min="5386" max="5386" width="20.85546875" style="6" customWidth="1"/>
    <col min="5387" max="5387" width="8.140625" style="6" customWidth="1"/>
    <col min="5388" max="5632" width="9.140625" style="6"/>
    <col min="5633" max="5633" width="5" style="6" customWidth="1"/>
    <col min="5634" max="5634" width="4.7109375" style="6" customWidth="1"/>
    <col min="5635" max="5635" width="5.42578125" style="6" customWidth="1"/>
    <col min="5636" max="5636" width="5.7109375" style="6" customWidth="1"/>
    <col min="5637" max="5637" width="5.28515625" style="6" customWidth="1"/>
    <col min="5638" max="5638" width="76.28515625" style="6" customWidth="1"/>
    <col min="5639" max="5639" width="6.85546875" style="6" customWidth="1"/>
    <col min="5640" max="5640" width="5.28515625" style="6" customWidth="1"/>
    <col min="5641" max="5641" width="6.140625" style="6" customWidth="1"/>
    <col min="5642" max="5642" width="20.85546875" style="6" customWidth="1"/>
    <col min="5643" max="5643" width="8.140625" style="6" customWidth="1"/>
    <col min="5644" max="5888" width="9.140625" style="6"/>
    <col min="5889" max="5889" width="5" style="6" customWidth="1"/>
    <col min="5890" max="5890" width="4.7109375" style="6" customWidth="1"/>
    <col min="5891" max="5891" width="5.42578125" style="6" customWidth="1"/>
    <col min="5892" max="5892" width="5.7109375" style="6" customWidth="1"/>
    <col min="5893" max="5893" width="5.28515625" style="6" customWidth="1"/>
    <col min="5894" max="5894" width="76.28515625" style="6" customWidth="1"/>
    <col min="5895" max="5895" width="6.85546875" style="6" customWidth="1"/>
    <col min="5896" max="5896" width="5.28515625" style="6" customWidth="1"/>
    <col min="5897" max="5897" width="6.140625" style="6" customWidth="1"/>
    <col min="5898" max="5898" width="20.85546875" style="6" customWidth="1"/>
    <col min="5899" max="5899" width="8.140625" style="6" customWidth="1"/>
    <col min="5900" max="6144" width="9.140625" style="6"/>
    <col min="6145" max="6145" width="5" style="6" customWidth="1"/>
    <col min="6146" max="6146" width="4.7109375" style="6" customWidth="1"/>
    <col min="6147" max="6147" width="5.42578125" style="6" customWidth="1"/>
    <col min="6148" max="6148" width="5.7109375" style="6" customWidth="1"/>
    <col min="6149" max="6149" width="5.28515625" style="6" customWidth="1"/>
    <col min="6150" max="6150" width="76.28515625" style="6" customWidth="1"/>
    <col min="6151" max="6151" width="6.85546875" style="6" customWidth="1"/>
    <col min="6152" max="6152" width="5.28515625" style="6" customWidth="1"/>
    <col min="6153" max="6153" width="6.140625" style="6" customWidth="1"/>
    <col min="6154" max="6154" width="20.85546875" style="6" customWidth="1"/>
    <col min="6155" max="6155" width="8.140625" style="6" customWidth="1"/>
    <col min="6156" max="6400" width="9.140625" style="6"/>
    <col min="6401" max="6401" width="5" style="6" customWidth="1"/>
    <col min="6402" max="6402" width="4.7109375" style="6" customWidth="1"/>
    <col min="6403" max="6403" width="5.42578125" style="6" customWidth="1"/>
    <col min="6404" max="6404" width="5.7109375" style="6" customWidth="1"/>
    <col min="6405" max="6405" width="5.28515625" style="6" customWidth="1"/>
    <col min="6406" max="6406" width="76.28515625" style="6" customWidth="1"/>
    <col min="6407" max="6407" width="6.85546875" style="6" customWidth="1"/>
    <col min="6408" max="6408" width="5.28515625" style="6" customWidth="1"/>
    <col min="6409" max="6409" width="6.140625" style="6" customWidth="1"/>
    <col min="6410" max="6410" width="20.85546875" style="6" customWidth="1"/>
    <col min="6411" max="6411" width="8.140625" style="6" customWidth="1"/>
    <col min="6412" max="6656" width="9.140625" style="6"/>
    <col min="6657" max="6657" width="5" style="6" customWidth="1"/>
    <col min="6658" max="6658" width="4.7109375" style="6" customWidth="1"/>
    <col min="6659" max="6659" width="5.42578125" style="6" customWidth="1"/>
    <col min="6660" max="6660" width="5.7109375" style="6" customWidth="1"/>
    <col min="6661" max="6661" width="5.28515625" style="6" customWidth="1"/>
    <col min="6662" max="6662" width="76.28515625" style="6" customWidth="1"/>
    <col min="6663" max="6663" width="6.85546875" style="6" customWidth="1"/>
    <col min="6664" max="6664" width="5.28515625" style="6" customWidth="1"/>
    <col min="6665" max="6665" width="6.140625" style="6" customWidth="1"/>
    <col min="6666" max="6666" width="20.85546875" style="6" customWidth="1"/>
    <col min="6667" max="6667" width="8.140625" style="6" customWidth="1"/>
    <col min="6668" max="6912" width="9.140625" style="6"/>
    <col min="6913" max="6913" width="5" style="6" customWidth="1"/>
    <col min="6914" max="6914" width="4.7109375" style="6" customWidth="1"/>
    <col min="6915" max="6915" width="5.42578125" style="6" customWidth="1"/>
    <col min="6916" max="6916" width="5.7109375" style="6" customWidth="1"/>
    <col min="6917" max="6917" width="5.28515625" style="6" customWidth="1"/>
    <col min="6918" max="6918" width="76.28515625" style="6" customWidth="1"/>
    <col min="6919" max="6919" width="6.85546875" style="6" customWidth="1"/>
    <col min="6920" max="6920" width="5.28515625" style="6" customWidth="1"/>
    <col min="6921" max="6921" width="6.140625" style="6" customWidth="1"/>
    <col min="6922" max="6922" width="20.85546875" style="6" customWidth="1"/>
    <col min="6923" max="6923" width="8.140625" style="6" customWidth="1"/>
    <col min="6924" max="7168" width="9.140625" style="6"/>
    <col min="7169" max="7169" width="5" style="6" customWidth="1"/>
    <col min="7170" max="7170" width="4.7109375" style="6" customWidth="1"/>
    <col min="7171" max="7171" width="5.42578125" style="6" customWidth="1"/>
    <col min="7172" max="7172" width="5.7109375" style="6" customWidth="1"/>
    <col min="7173" max="7173" width="5.28515625" style="6" customWidth="1"/>
    <col min="7174" max="7174" width="76.28515625" style="6" customWidth="1"/>
    <col min="7175" max="7175" width="6.85546875" style="6" customWidth="1"/>
    <col min="7176" max="7176" width="5.28515625" style="6" customWidth="1"/>
    <col min="7177" max="7177" width="6.140625" style="6" customWidth="1"/>
    <col min="7178" max="7178" width="20.85546875" style="6" customWidth="1"/>
    <col min="7179" max="7179" width="8.140625" style="6" customWidth="1"/>
    <col min="7180" max="7424" width="9.140625" style="6"/>
    <col min="7425" max="7425" width="5" style="6" customWidth="1"/>
    <col min="7426" max="7426" width="4.7109375" style="6" customWidth="1"/>
    <col min="7427" max="7427" width="5.42578125" style="6" customWidth="1"/>
    <col min="7428" max="7428" width="5.7109375" style="6" customWidth="1"/>
    <col min="7429" max="7429" width="5.28515625" style="6" customWidth="1"/>
    <col min="7430" max="7430" width="76.28515625" style="6" customWidth="1"/>
    <col min="7431" max="7431" width="6.85546875" style="6" customWidth="1"/>
    <col min="7432" max="7432" width="5.28515625" style="6" customWidth="1"/>
    <col min="7433" max="7433" width="6.140625" style="6" customWidth="1"/>
    <col min="7434" max="7434" width="20.85546875" style="6" customWidth="1"/>
    <col min="7435" max="7435" width="8.140625" style="6" customWidth="1"/>
    <col min="7436" max="7680" width="9.140625" style="6"/>
    <col min="7681" max="7681" width="5" style="6" customWidth="1"/>
    <col min="7682" max="7682" width="4.7109375" style="6" customWidth="1"/>
    <col min="7683" max="7683" width="5.42578125" style="6" customWidth="1"/>
    <col min="7684" max="7684" width="5.7109375" style="6" customWidth="1"/>
    <col min="7685" max="7685" width="5.28515625" style="6" customWidth="1"/>
    <col min="7686" max="7686" width="76.28515625" style="6" customWidth="1"/>
    <col min="7687" max="7687" width="6.85546875" style="6" customWidth="1"/>
    <col min="7688" max="7688" width="5.28515625" style="6" customWidth="1"/>
    <col min="7689" max="7689" width="6.140625" style="6" customWidth="1"/>
    <col min="7690" max="7690" width="20.85546875" style="6" customWidth="1"/>
    <col min="7691" max="7691" width="8.140625" style="6" customWidth="1"/>
    <col min="7692" max="7936" width="9.140625" style="6"/>
    <col min="7937" max="7937" width="5" style="6" customWidth="1"/>
    <col min="7938" max="7938" width="4.7109375" style="6" customWidth="1"/>
    <col min="7939" max="7939" width="5.42578125" style="6" customWidth="1"/>
    <col min="7940" max="7940" width="5.7109375" style="6" customWidth="1"/>
    <col min="7941" max="7941" width="5.28515625" style="6" customWidth="1"/>
    <col min="7942" max="7942" width="76.28515625" style="6" customWidth="1"/>
    <col min="7943" max="7943" width="6.85546875" style="6" customWidth="1"/>
    <col min="7944" max="7944" width="5.28515625" style="6" customWidth="1"/>
    <col min="7945" max="7945" width="6.140625" style="6" customWidth="1"/>
    <col min="7946" max="7946" width="20.85546875" style="6" customWidth="1"/>
    <col min="7947" max="7947" width="8.140625" style="6" customWidth="1"/>
    <col min="7948" max="8192" width="9.140625" style="6"/>
    <col min="8193" max="8193" width="5" style="6" customWidth="1"/>
    <col min="8194" max="8194" width="4.7109375" style="6" customWidth="1"/>
    <col min="8195" max="8195" width="5.42578125" style="6" customWidth="1"/>
    <col min="8196" max="8196" width="5.7109375" style="6" customWidth="1"/>
    <col min="8197" max="8197" width="5.28515625" style="6" customWidth="1"/>
    <col min="8198" max="8198" width="76.28515625" style="6" customWidth="1"/>
    <col min="8199" max="8199" width="6.85546875" style="6" customWidth="1"/>
    <col min="8200" max="8200" width="5.28515625" style="6" customWidth="1"/>
    <col min="8201" max="8201" width="6.140625" style="6" customWidth="1"/>
    <col min="8202" max="8202" width="20.85546875" style="6" customWidth="1"/>
    <col min="8203" max="8203" width="8.140625" style="6" customWidth="1"/>
    <col min="8204" max="8448" width="9.140625" style="6"/>
    <col min="8449" max="8449" width="5" style="6" customWidth="1"/>
    <col min="8450" max="8450" width="4.7109375" style="6" customWidth="1"/>
    <col min="8451" max="8451" width="5.42578125" style="6" customWidth="1"/>
    <col min="8452" max="8452" width="5.7109375" style="6" customWidth="1"/>
    <col min="8453" max="8453" width="5.28515625" style="6" customWidth="1"/>
    <col min="8454" max="8454" width="76.28515625" style="6" customWidth="1"/>
    <col min="8455" max="8455" width="6.85546875" style="6" customWidth="1"/>
    <col min="8456" max="8456" width="5.28515625" style="6" customWidth="1"/>
    <col min="8457" max="8457" width="6.140625" style="6" customWidth="1"/>
    <col min="8458" max="8458" width="20.85546875" style="6" customWidth="1"/>
    <col min="8459" max="8459" width="8.140625" style="6" customWidth="1"/>
    <col min="8460" max="8704" width="9.140625" style="6"/>
    <col min="8705" max="8705" width="5" style="6" customWidth="1"/>
    <col min="8706" max="8706" width="4.7109375" style="6" customWidth="1"/>
    <col min="8707" max="8707" width="5.42578125" style="6" customWidth="1"/>
    <col min="8708" max="8708" width="5.7109375" style="6" customWidth="1"/>
    <col min="8709" max="8709" width="5.28515625" style="6" customWidth="1"/>
    <col min="8710" max="8710" width="76.28515625" style="6" customWidth="1"/>
    <col min="8711" max="8711" width="6.85546875" style="6" customWidth="1"/>
    <col min="8712" max="8712" width="5.28515625" style="6" customWidth="1"/>
    <col min="8713" max="8713" width="6.140625" style="6" customWidth="1"/>
    <col min="8714" max="8714" width="20.85546875" style="6" customWidth="1"/>
    <col min="8715" max="8715" width="8.140625" style="6" customWidth="1"/>
    <col min="8716" max="8960" width="9.140625" style="6"/>
    <col min="8961" max="8961" width="5" style="6" customWidth="1"/>
    <col min="8962" max="8962" width="4.7109375" style="6" customWidth="1"/>
    <col min="8963" max="8963" width="5.42578125" style="6" customWidth="1"/>
    <col min="8964" max="8964" width="5.7109375" style="6" customWidth="1"/>
    <col min="8965" max="8965" width="5.28515625" style="6" customWidth="1"/>
    <col min="8966" max="8966" width="76.28515625" style="6" customWidth="1"/>
    <col min="8967" max="8967" width="6.85546875" style="6" customWidth="1"/>
    <col min="8968" max="8968" width="5.28515625" style="6" customWidth="1"/>
    <col min="8969" max="8969" width="6.140625" style="6" customWidth="1"/>
    <col min="8970" max="8970" width="20.85546875" style="6" customWidth="1"/>
    <col min="8971" max="8971" width="8.140625" style="6" customWidth="1"/>
    <col min="8972" max="9216" width="9.140625" style="6"/>
    <col min="9217" max="9217" width="5" style="6" customWidth="1"/>
    <col min="9218" max="9218" width="4.7109375" style="6" customWidth="1"/>
    <col min="9219" max="9219" width="5.42578125" style="6" customWidth="1"/>
    <col min="9220" max="9220" width="5.7109375" style="6" customWidth="1"/>
    <col min="9221" max="9221" width="5.28515625" style="6" customWidth="1"/>
    <col min="9222" max="9222" width="76.28515625" style="6" customWidth="1"/>
    <col min="9223" max="9223" width="6.85546875" style="6" customWidth="1"/>
    <col min="9224" max="9224" width="5.28515625" style="6" customWidth="1"/>
    <col min="9225" max="9225" width="6.140625" style="6" customWidth="1"/>
    <col min="9226" max="9226" width="20.85546875" style="6" customWidth="1"/>
    <col min="9227" max="9227" width="8.140625" style="6" customWidth="1"/>
    <col min="9228" max="9472" width="9.140625" style="6"/>
    <col min="9473" max="9473" width="5" style="6" customWidth="1"/>
    <col min="9474" max="9474" width="4.7109375" style="6" customWidth="1"/>
    <col min="9475" max="9475" width="5.42578125" style="6" customWidth="1"/>
    <col min="9476" max="9476" width="5.7109375" style="6" customWidth="1"/>
    <col min="9477" max="9477" width="5.28515625" style="6" customWidth="1"/>
    <col min="9478" max="9478" width="76.28515625" style="6" customWidth="1"/>
    <col min="9479" max="9479" width="6.85546875" style="6" customWidth="1"/>
    <col min="9480" max="9480" width="5.28515625" style="6" customWidth="1"/>
    <col min="9481" max="9481" width="6.140625" style="6" customWidth="1"/>
    <col min="9482" max="9482" width="20.85546875" style="6" customWidth="1"/>
    <col min="9483" max="9483" width="8.140625" style="6" customWidth="1"/>
    <col min="9484" max="9728" width="9.140625" style="6"/>
    <col min="9729" max="9729" width="5" style="6" customWidth="1"/>
    <col min="9730" max="9730" width="4.7109375" style="6" customWidth="1"/>
    <col min="9731" max="9731" width="5.42578125" style="6" customWidth="1"/>
    <col min="9732" max="9732" width="5.7109375" style="6" customWidth="1"/>
    <col min="9733" max="9733" width="5.28515625" style="6" customWidth="1"/>
    <col min="9734" max="9734" width="76.28515625" style="6" customWidth="1"/>
    <col min="9735" max="9735" width="6.85546875" style="6" customWidth="1"/>
    <col min="9736" max="9736" width="5.28515625" style="6" customWidth="1"/>
    <col min="9737" max="9737" width="6.140625" style="6" customWidth="1"/>
    <col min="9738" max="9738" width="20.85546875" style="6" customWidth="1"/>
    <col min="9739" max="9739" width="8.140625" style="6" customWidth="1"/>
    <col min="9740" max="9984" width="9.140625" style="6"/>
    <col min="9985" max="9985" width="5" style="6" customWidth="1"/>
    <col min="9986" max="9986" width="4.7109375" style="6" customWidth="1"/>
    <col min="9987" max="9987" width="5.42578125" style="6" customWidth="1"/>
    <col min="9988" max="9988" width="5.7109375" style="6" customWidth="1"/>
    <col min="9989" max="9989" width="5.28515625" style="6" customWidth="1"/>
    <col min="9990" max="9990" width="76.28515625" style="6" customWidth="1"/>
    <col min="9991" max="9991" width="6.85546875" style="6" customWidth="1"/>
    <col min="9992" max="9992" width="5.28515625" style="6" customWidth="1"/>
    <col min="9993" max="9993" width="6.140625" style="6" customWidth="1"/>
    <col min="9994" max="9994" width="20.85546875" style="6" customWidth="1"/>
    <col min="9995" max="9995" width="8.140625" style="6" customWidth="1"/>
    <col min="9996" max="10240" width="9.140625" style="6"/>
    <col min="10241" max="10241" width="5" style="6" customWidth="1"/>
    <col min="10242" max="10242" width="4.7109375" style="6" customWidth="1"/>
    <col min="10243" max="10243" width="5.42578125" style="6" customWidth="1"/>
    <col min="10244" max="10244" width="5.7109375" style="6" customWidth="1"/>
    <col min="10245" max="10245" width="5.28515625" style="6" customWidth="1"/>
    <col min="10246" max="10246" width="76.28515625" style="6" customWidth="1"/>
    <col min="10247" max="10247" width="6.85546875" style="6" customWidth="1"/>
    <col min="10248" max="10248" width="5.28515625" style="6" customWidth="1"/>
    <col min="10249" max="10249" width="6.140625" style="6" customWidth="1"/>
    <col min="10250" max="10250" width="20.85546875" style="6" customWidth="1"/>
    <col min="10251" max="10251" width="8.140625" style="6" customWidth="1"/>
    <col min="10252" max="10496" width="9.140625" style="6"/>
    <col min="10497" max="10497" width="5" style="6" customWidth="1"/>
    <col min="10498" max="10498" width="4.7109375" style="6" customWidth="1"/>
    <col min="10499" max="10499" width="5.42578125" style="6" customWidth="1"/>
    <col min="10500" max="10500" width="5.7109375" style="6" customWidth="1"/>
    <col min="10501" max="10501" width="5.28515625" style="6" customWidth="1"/>
    <col min="10502" max="10502" width="76.28515625" style="6" customWidth="1"/>
    <col min="10503" max="10503" width="6.85546875" style="6" customWidth="1"/>
    <col min="10504" max="10504" width="5.28515625" style="6" customWidth="1"/>
    <col min="10505" max="10505" width="6.140625" style="6" customWidth="1"/>
    <col min="10506" max="10506" width="20.85546875" style="6" customWidth="1"/>
    <col min="10507" max="10507" width="8.140625" style="6" customWidth="1"/>
    <col min="10508" max="10752" width="9.140625" style="6"/>
    <col min="10753" max="10753" width="5" style="6" customWidth="1"/>
    <col min="10754" max="10754" width="4.7109375" style="6" customWidth="1"/>
    <col min="10755" max="10755" width="5.42578125" style="6" customWidth="1"/>
    <col min="10756" max="10756" width="5.7109375" style="6" customWidth="1"/>
    <col min="10757" max="10757" width="5.28515625" style="6" customWidth="1"/>
    <col min="10758" max="10758" width="76.28515625" style="6" customWidth="1"/>
    <col min="10759" max="10759" width="6.85546875" style="6" customWidth="1"/>
    <col min="10760" max="10760" width="5.28515625" style="6" customWidth="1"/>
    <col min="10761" max="10761" width="6.140625" style="6" customWidth="1"/>
    <col min="10762" max="10762" width="20.85546875" style="6" customWidth="1"/>
    <col min="10763" max="10763" width="8.140625" style="6" customWidth="1"/>
    <col min="10764" max="11008" width="9.140625" style="6"/>
    <col min="11009" max="11009" width="5" style="6" customWidth="1"/>
    <col min="11010" max="11010" width="4.7109375" style="6" customWidth="1"/>
    <col min="11011" max="11011" width="5.42578125" style="6" customWidth="1"/>
    <col min="11012" max="11012" width="5.7109375" style="6" customWidth="1"/>
    <col min="11013" max="11013" width="5.28515625" style="6" customWidth="1"/>
    <col min="11014" max="11014" width="76.28515625" style="6" customWidth="1"/>
    <col min="11015" max="11015" width="6.85546875" style="6" customWidth="1"/>
    <col min="11016" max="11016" width="5.28515625" style="6" customWidth="1"/>
    <col min="11017" max="11017" width="6.140625" style="6" customWidth="1"/>
    <col min="11018" max="11018" width="20.85546875" style="6" customWidth="1"/>
    <col min="11019" max="11019" width="8.140625" style="6" customWidth="1"/>
    <col min="11020" max="11264" width="9.140625" style="6"/>
    <col min="11265" max="11265" width="5" style="6" customWidth="1"/>
    <col min="11266" max="11266" width="4.7109375" style="6" customWidth="1"/>
    <col min="11267" max="11267" width="5.42578125" style="6" customWidth="1"/>
    <col min="11268" max="11268" width="5.7109375" style="6" customWidth="1"/>
    <col min="11269" max="11269" width="5.28515625" style="6" customWidth="1"/>
    <col min="11270" max="11270" width="76.28515625" style="6" customWidth="1"/>
    <col min="11271" max="11271" width="6.85546875" style="6" customWidth="1"/>
    <col min="11272" max="11272" width="5.28515625" style="6" customWidth="1"/>
    <col min="11273" max="11273" width="6.140625" style="6" customWidth="1"/>
    <col min="11274" max="11274" width="20.85546875" style="6" customWidth="1"/>
    <col min="11275" max="11275" width="8.140625" style="6" customWidth="1"/>
    <col min="11276" max="11520" width="9.140625" style="6"/>
    <col min="11521" max="11521" width="5" style="6" customWidth="1"/>
    <col min="11522" max="11522" width="4.7109375" style="6" customWidth="1"/>
    <col min="11523" max="11523" width="5.42578125" style="6" customWidth="1"/>
    <col min="11524" max="11524" width="5.7109375" style="6" customWidth="1"/>
    <col min="11525" max="11525" width="5.28515625" style="6" customWidth="1"/>
    <col min="11526" max="11526" width="76.28515625" style="6" customWidth="1"/>
    <col min="11527" max="11527" width="6.85546875" style="6" customWidth="1"/>
    <col min="11528" max="11528" width="5.28515625" style="6" customWidth="1"/>
    <col min="11529" max="11529" width="6.140625" style="6" customWidth="1"/>
    <col min="11530" max="11530" width="20.85546875" style="6" customWidth="1"/>
    <col min="11531" max="11531" width="8.140625" style="6" customWidth="1"/>
    <col min="11532" max="11776" width="9.140625" style="6"/>
    <col min="11777" max="11777" width="5" style="6" customWidth="1"/>
    <col min="11778" max="11778" width="4.7109375" style="6" customWidth="1"/>
    <col min="11779" max="11779" width="5.42578125" style="6" customWidth="1"/>
    <col min="11780" max="11780" width="5.7109375" style="6" customWidth="1"/>
    <col min="11781" max="11781" width="5.28515625" style="6" customWidth="1"/>
    <col min="11782" max="11782" width="76.28515625" style="6" customWidth="1"/>
    <col min="11783" max="11783" width="6.85546875" style="6" customWidth="1"/>
    <col min="11784" max="11784" width="5.28515625" style="6" customWidth="1"/>
    <col min="11785" max="11785" width="6.140625" style="6" customWidth="1"/>
    <col min="11786" max="11786" width="20.85546875" style="6" customWidth="1"/>
    <col min="11787" max="11787" width="8.140625" style="6" customWidth="1"/>
    <col min="11788" max="12032" width="9.140625" style="6"/>
    <col min="12033" max="12033" width="5" style="6" customWidth="1"/>
    <col min="12034" max="12034" width="4.7109375" style="6" customWidth="1"/>
    <col min="12035" max="12035" width="5.42578125" style="6" customWidth="1"/>
    <col min="12036" max="12036" width="5.7109375" style="6" customWidth="1"/>
    <col min="12037" max="12037" width="5.28515625" style="6" customWidth="1"/>
    <col min="12038" max="12038" width="76.28515625" style="6" customWidth="1"/>
    <col min="12039" max="12039" width="6.85546875" style="6" customWidth="1"/>
    <col min="12040" max="12040" width="5.28515625" style="6" customWidth="1"/>
    <col min="12041" max="12041" width="6.140625" style="6" customWidth="1"/>
    <col min="12042" max="12042" width="20.85546875" style="6" customWidth="1"/>
    <col min="12043" max="12043" width="8.140625" style="6" customWidth="1"/>
    <col min="12044" max="12288" width="9.140625" style="6"/>
    <col min="12289" max="12289" width="5" style="6" customWidth="1"/>
    <col min="12290" max="12290" width="4.7109375" style="6" customWidth="1"/>
    <col min="12291" max="12291" width="5.42578125" style="6" customWidth="1"/>
    <col min="12292" max="12292" width="5.7109375" style="6" customWidth="1"/>
    <col min="12293" max="12293" width="5.28515625" style="6" customWidth="1"/>
    <col min="12294" max="12294" width="76.28515625" style="6" customWidth="1"/>
    <col min="12295" max="12295" width="6.85546875" style="6" customWidth="1"/>
    <col min="12296" max="12296" width="5.28515625" style="6" customWidth="1"/>
    <col min="12297" max="12297" width="6.140625" style="6" customWidth="1"/>
    <col min="12298" max="12298" width="20.85546875" style="6" customWidth="1"/>
    <col min="12299" max="12299" width="8.140625" style="6" customWidth="1"/>
    <col min="12300" max="12544" width="9.140625" style="6"/>
    <col min="12545" max="12545" width="5" style="6" customWidth="1"/>
    <col min="12546" max="12546" width="4.7109375" style="6" customWidth="1"/>
    <col min="12547" max="12547" width="5.42578125" style="6" customWidth="1"/>
    <col min="12548" max="12548" width="5.7109375" style="6" customWidth="1"/>
    <col min="12549" max="12549" width="5.28515625" style="6" customWidth="1"/>
    <col min="12550" max="12550" width="76.28515625" style="6" customWidth="1"/>
    <col min="12551" max="12551" width="6.85546875" style="6" customWidth="1"/>
    <col min="12552" max="12552" width="5.28515625" style="6" customWidth="1"/>
    <col min="12553" max="12553" width="6.140625" style="6" customWidth="1"/>
    <col min="12554" max="12554" width="20.85546875" style="6" customWidth="1"/>
    <col min="12555" max="12555" width="8.140625" style="6" customWidth="1"/>
    <col min="12556" max="12800" width="9.140625" style="6"/>
    <col min="12801" max="12801" width="5" style="6" customWidth="1"/>
    <col min="12802" max="12802" width="4.7109375" style="6" customWidth="1"/>
    <col min="12803" max="12803" width="5.42578125" style="6" customWidth="1"/>
    <col min="12804" max="12804" width="5.7109375" style="6" customWidth="1"/>
    <col min="12805" max="12805" width="5.28515625" style="6" customWidth="1"/>
    <col min="12806" max="12806" width="76.28515625" style="6" customWidth="1"/>
    <col min="12807" max="12807" width="6.85546875" style="6" customWidth="1"/>
    <col min="12808" max="12808" width="5.28515625" style="6" customWidth="1"/>
    <col min="12809" max="12809" width="6.140625" style="6" customWidth="1"/>
    <col min="12810" max="12810" width="20.85546875" style="6" customWidth="1"/>
    <col min="12811" max="12811" width="8.140625" style="6" customWidth="1"/>
    <col min="12812" max="13056" width="9.140625" style="6"/>
    <col min="13057" max="13057" width="5" style="6" customWidth="1"/>
    <col min="13058" max="13058" width="4.7109375" style="6" customWidth="1"/>
    <col min="13059" max="13059" width="5.42578125" style="6" customWidth="1"/>
    <col min="13060" max="13060" width="5.7109375" style="6" customWidth="1"/>
    <col min="13061" max="13061" width="5.28515625" style="6" customWidth="1"/>
    <col min="13062" max="13062" width="76.28515625" style="6" customWidth="1"/>
    <col min="13063" max="13063" width="6.85546875" style="6" customWidth="1"/>
    <col min="13064" max="13064" width="5.28515625" style="6" customWidth="1"/>
    <col min="13065" max="13065" width="6.140625" style="6" customWidth="1"/>
    <col min="13066" max="13066" width="20.85546875" style="6" customWidth="1"/>
    <col min="13067" max="13067" width="8.140625" style="6" customWidth="1"/>
    <col min="13068" max="13312" width="9.140625" style="6"/>
    <col min="13313" max="13313" width="5" style="6" customWidth="1"/>
    <col min="13314" max="13314" width="4.7109375" style="6" customWidth="1"/>
    <col min="13315" max="13315" width="5.42578125" style="6" customWidth="1"/>
    <col min="13316" max="13316" width="5.7109375" style="6" customWidth="1"/>
    <col min="13317" max="13317" width="5.28515625" style="6" customWidth="1"/>
    <col min="13318" max="13318" width="76.28515625" style="6" customWidth="1"/>
    <col min="13319" max="13319" width="6.85546875" style="6" customWidth="1"/>
    <col min="13320" max="13320" width="5.28515625" style="6" customWidth="1"/>
    <col min="13321" max="13321" width="6.140625" style="6" customWidth="1"/>
    <col min="13322" max="13322" width="20.85546875" style="6" customWidth="1"/>
    <col min="13323" max="13323" width="8.140625" style="6" customWidth="1"/>
    <col min="13324" max="13568" width="9.140625" style="6"/>
    <col min="13569" max="13569" width="5" style="6" customWidth="1"/>
    <col min="13570" max="13570" width="4.7109375" style="6" customWidth="1"/>
    <col min="13571" max="13571" width="5.42578125" style="6" customWidth="1"/>
    <col min="13572" max="13572" width="5.7109375" style="6" customWidth="1"/>
    <col min="13573" max="13573" width="5.28515625" style="6" customWidth="1"/>
    <col min="13574" max="13574" width="76.28515625" style="6" customWidth="1"/>
    <col min="13575" max="13575" width="6.85546875" style="6" customWidth="1"/>
    <col min="13576" max="13576" width="5.28515625" style="6" customWidth="1"/>
    <col min="13577" max="13577" width="6.140625" style="6" customWidth="1"/>
    <col min="13578" max="13578" width="20.85546875" style="6" customWidth="1"/>
    <col min="13579" max="13579" width="8.140625" style="6" customWidth="1"/>
    <col min="13580" max="13824" width="9.140625" style="6"/>
    <col min="13825" max="13825" width="5" style="6" customWidth="1"/>
    <col min="13826" max="13826" width="4.7109375" style="6" customWidth="1"/>
    <col min="13827" max="13827" width="5.42578125" style="6" customWidth="1"/>
    <col min="13828" max="13828" width="5.7109375" style="6" customWidth="1"/>
    <col min="13829" max="13829" width="5.28515625" style="6" customWidth="1"/>
    <col min="13830" max="13830" width="76.28515625" style="6" customWidth="1"/>
    <col min="13831" max="13831" width="6.85546875" style="6" customWidth="1"/>
    <col min="13832" max="13832" width="5.28515625" style="6" customWidth="1"/>
    <col min="13833" max="13833" width="6.140625" style="6" customWidth="1"/>
    <col min="13834" max="13834" width="20.85546875" style="6" customWidth="1"/>
    <col min="13835" max="13835" width="8.140625" style="6" customWidth="1"/>
    <col min="13836" max="14080" width="9.140625" style="6"/>
    <col min="14081" max="14081" width="5" style="6" customWidth="1"/>
    <col min="14082" max="14082" width="4.7109375" style="6" customWidth="1"/>
    <col min="14083" max="14083" width="5.42578125" style="6" customWidth="1"/>
    <col min="14084" max="14084" width="5.7109375" style="6" customWidth="1"/>
    <col min="14085" max="14085" width="5.28515625" style="6" customWidth="1"/>
    <col min="14086" max="14086" width="76.28515625" style="6" customWidth="1"/>
    <col min="14087" max="14087" width="6.85546875" style="6" customWidth="1"/>
    <col min="14088" max="14088" width="5.28515625" style="6" customWidth="1"/>
    <col min="14089" max="14089" width="6.140625" style="6" customWidth="1"/>
    <col min="14090" max="14090" width="20.85546875" style="6" customWidth="1"/>
    <col min="14091" max="14091" width="8.140625" style="6" customWidth="1"/>
    <col min="14092" max="14336" width="9.140625" style="6"/>
    <col min="14337" max="14337" width="5" style="6" customWidth="1"/>
    <col min="14338" max="14338" width="4.7109375" style="6" customWidth="1"/>
    <col min="14339" max="14339" width="5.42578125" style="6" customWidth="1"/>
    <col min="14340" max="14340" width="5.7109375" style="6" customWidth="1"/>
    <col min="14341" max="14341" width="5.28515625" style="6" customWidth="1"/>
    <col min="14342" max="14342" width="76.28515625" style="6" customWidth="1"/>
    <col min="14343" max="14343" width="6.85546875" style="6" customWidth="1"/>
    <col min="14344" max="14344" width="5.28515625" style="6" customWidth="1"/>
    <col min="14345" max="14345" width="6.140625" style="6" customWidth="1"/>
    <col min="14346" max="14346" width="20.85546875" style="6" customWidth="1"/>
    <col min="14347" max="14347" width="8.140625" style="6" customWidth="1"/>
    <col min="14348" max="14592" width="9.140625" style="6"/>
    <col min="14593" max="14593" width="5" style="6" customWidth="1"/>
    <col min="14594" max="14594" width="4.7109375" style="6" customWidth="1"/>
    <col min="14595" max="14595" width="5.42578125" style="6" customWidth="1"/>
    <col min="14596" max="14596" width="5.7109375" style="6" customWidth="1"/>
    <col min="14597" max="14597" width="5.28515625" style="6" customWidth="1"/>
    <col min="14598" max="14598" width="76.28515625" style="6" customWidth="1"/>
    <col min="14599" max="14599" width="6.85546875" style="6" customWidth="1"/>
    <col min="14600" max="14600" width="5.28515625" style="6" customWidth="1"/>
    <col min="14601" max="14601" width="6.140625" style="6" customWidth="1"/>
    <col min="14602" max="14602" width="20.85546875" style="6" customWidth="1"/>
    <col min="14603" max="14603" width="8.140625" style="6" customWidth="1"/>
    <col min="14604" max="14848" width="9.140625" style="6"/>
    <col min="14849" max="14849" width="5" style="6" customWidth="1"/>
    <col min="14850" max="14850" width="4.7109375" style="6" customWidth="1"/>
    <col min="14851" max="14851" width="5.42578125" style="6" customWidth="1"/>
    <col min="14852" max="14852" width="5.7109375" style="6" customWidth="1"/>
    <col min="14853" max="14853" width="5.28515625" style="6" customWidth="1"/>
    <col min="14854" max="14854" width="76.28515625" style="6" customWidth="1"/>
    <col min="14855" max="14855" width="6.85546875" style="6" customWidth="1"/>
    <col min="14856" max="14856" width="5.28515625" style="6" customWidth="1"/>
    <col min="14857" max="14857" width="6.140625" style="6" customWidth="1"/>
    <col min="14858" max="14858" width="20.85546875" style="6" customWidth="1"/>
    <col min="14859" max="14859" width="8.140625" style="6" customWidth="1"/>
    <col min="14860" max="15104" width="9.140625" style="6"/>
    <col min="15105" max="15105" width="5" style="6" customWidth="1"/>
    <col min="15106" max="15106" width="4.7109375" style="6" customWidth="1"/>
    <col min="15107" max="15107" width="5.42578125" style="6" customWidth="1"/>
    <col min="15108" max="15108" width="5.7109375" style="6" customWidth="1"/>
    <col min="15109" max="15109" width="5.28515625" style="6" customWidth="1"/>
    <col min="15110" max="15110" width="76.28515625" style="6" customWidth="1"/>
    <col min="15111" max="15111" width="6.85546875" style="6" customWidth="1"/>
    <col min="15112" max="15112" width="5.28515625" style="6" customWidth="1"/>
    <col min="15113" max="15113" width="6.140625" style="6" customWidth="1"/>
    <col min="15114" max="15114" width="20.85546875" style="6" customWidth="1"/>
    <col min="15115" max="15115" width="8.140625" style="6" customWidth="1"/>
    <col min="15116" max="15360" width="9.140625" style="6"/>
    <col min="15361" max="15361" width="5" style="6" customWidth="1"/>
    <col min="15362" max="15362" width="4.7109375" style="6" customWidth="1"/>
    <col min="15363" max="15363" width="5.42578125" style="6" customWidth="1"/>
    <col min="15364" max="15364" width="5.7109375" style="6" customWidth="1"/>
    <col min="15365" max="15365" width="5.28515625" style="6" customWidth="1"/>
    <col min="15366" max="15366" width="76.28515625" style="6" customWidth="1"/>
    <col min="15367" max="15367" width="6.85546875" style="6" customWidth="1"/>
    <col min="15368" max="15368" width="5.28515625" style="6" customWidth="1"/>
    <col min="15369" max="15369" width="6.140625" style="6" customWidth="1"/>
    <col min="15370" max="15370" width="20.85546875" style="6" customWidth="1"/>
    <col min="15371" max="15371" width="8.140625" style="6" customWidth="1"/>
    <col min="15372" max="15616" width="9.140625" style="6"/>
    <col min="15617" max="15617" width="5" style="6" customWidth="1"/>
    <col min="15618" max="15618" width="4.7109375" style="6" customWidth="1"/>
    <col min="15619" max="15619" width="5.42578125" style="6" customWidth="1"/>
    <col min="15620" max="15620" width="5.7109375" style="6" customWidth="1"/>
    <col min="15621" max="15621" width="5.28515625" style="6" customWidth="1"/>
    <col min="15622" max="15622" width="76.28515625" style="6" customWidth="1"/>
    <col min="15623" max="15623" width="6.85546875" style="6" customWidth="1"/>
    <col min="15624" max="15624" width="5.28515625" style="6" customWidth="1"/>
    <col min="15625" max="15625" width="6.140625" style="6" customWidth="1"/>
    <col min="15626" max="15626" width="20.85546875" style="6" customWidth="1"/>
    <col min="15627" max="15627" width="8.140625" style="6" customWidth="1"/>
    <col min="15628" max="15872" width="9.140625" style="6"/>
    <col min="15873" max="15873" width="5" style="6" customWidth="1"/>
    <col min="15874" max="15874" width="4.7109375" style="6" customWidth="1"/>
    <col min="15875" max="15875" width="5.42578125" style="6" customWidth="1"/>
    <col min="15876" max="15876" width="5.7109375" style="6" customWidth="1"/>
    <col min="15877" max="15877" width="5.28515625" style="6" customWidth="1"/>
    <col min="15878" max="15878" width="76.28515625" style="6" customWidth="1"/>
    <col min="15879" max="15879" width="6.85546875" style="6" customWidth="1"/>
    <col min="15880" max="15880" width="5.28515625" style="6" customWidth="1"/>
    <col min="15881" max="15881" width="6.140625" style="6" customWidth="1"/>
    <col min="15882" max="15882" width="20.85546875" style="6" customWidth="1"/>
    <col min="15883" max="15883" width="8.140625" style="6" customWidth="1"/>
    <col min="15884" max="16128" width="9.140625" style="6"/>
    <col min="16129" max="16129" width="5" style="6" customWidth="1"/>
    <col min="16130" max="16130" width="4.7109375" style="6" customWidth="1"/>
    <col min="16131" max="16131" width="5.42578125" style="6" customWidth="1"/>
    <col min="16132" max="16132" width="5.7109375" style="6" customWidth="1"/>
    <col min="16133" max="16133" width="5.28515625" style="6" customWidth="1"/>
    <col min="16134" max="16134" width="76.28515625" style="6" customWidth="1"/>
    <col min="16135" max="16135" width="6.85546875" style="6" customWidth="1"/>
    <col min="16136" max="16136" width="5.28515625" style="6" customWidth="1"/>
    <col min="16137" max="16137" width="6.140625" style="6" customWidth="1"/>
    <col min="16138" max="16138" width="20.85546875" style="6" customWidth="1"/>
    <col min="16139" max="16139" width="8.140625" style="6" customWidth="1"/>
    <col min="16140" max="16384" width="9.140625" style="6"/>
  </cols>
  <sheetData>
    <row r="1" spans="1:10" x14ac:dyDescent="0.3">
      <c r="D1" s="95" t="s">
        <v>79</v>
      </c>
      <c r="E1" s="96"/>
      <c r="F1" s="96"/>
      <c r="G1" s="96"/>
      <c r="H1" s="96"/>
    </row>
    <row r="2" spans="1:10" x14ac:dyDescent="0.3">
      <c r="F2" s="7" t="s">
        <v>80</v>
      </c>
      <c r="G2" s="7"/>
      <c r="H2" s="7"/>
    </row>
    <row r="3" spans="1:10" x14ac:dyDescent="0.3">
      <c r="E3" s="97" t="s">
        <v>164</v>
      </c>
      <c r="F3" s="98"/>
      <c r="G3" s="98"/>
      <c r="H3" s="7"/>
    </row>
    <row r="4" spans="1:10" x14ac:dyDescent="0.3">
      <c r="F4" s="7">
        <v>2026</v>
      </c>
      <c r="G4" s="7"/>
      <c r="H4" s="7"/>
    </row>
    <row r="5" spans="1:10" x14ac:dyDescent="0.3">
      <c r="F5" s="7" t="s">
        <v>73</v>
      </c>
      <c r="G5" s="7"/>
      <c r="H5" s="7"/>
    </row>
    <row r="6" spans="1:10" x14ac:dyDescent="0.3">
      <c r="F6" s="44" t="s">
        <v>106</v>
      </c>
      <c r="J6" s="8" t="s">
        <v>107</v>
      </c>
    </row>
    <row r="7" spans="1:10" x14ac:dyDescent="0.3">
      <c r="A7" s="9" t="s">
        <v>109</v>
      </c>
      <c r="B7" s="9"/>
      <c r="C7" s="9"/>
    </row>
    <row r="8" spans="1:10" x14ac:dyDescent="0.3">
      <c r="A8" s="9" t="s">
        <v>110</v>
      </c>
      <c r="B8" s="9"/>
      <c r="C8" s="9"/>
      <c r="D8" s="9"/>
    </row>
    <row r="9" spans="1:10" x14ac:dyDescent="0.3">
      <c r="A9" s="9"/>
      <c r="B9" s="9"/>
      <c r="C9" s="9"/>
      <c r="D9" s="9"/>
    </row>
    <row r="10" spans="1:10" x14ac:dyDescent="0.3">
      <c r="A10" s="9" t="s">
        <v>171</v>
      </c>
      <c r="B10" s="9"/>
      <c r="C10" s="9"/>
      <c r="D10" s="9"/>
    </row>
    <row r="11" spans="1:10" x14ac:dyDescent="0.3">
      <c r="D11" s="9"/>
    </row>
    <row r="12" spans="1:10" x14ac:dyDescent="0.3">
      <c r="A12" s="9"/>
      <c r="B12" s="9"/>
      <c r="C12" s="9"/>
      <c r="D12" s="9"/>
      <c r="E12" s="9"/>
      <c r="F12" s="46"/>
    </row>
    <row r="13" spans="1:10" ht="24.95" customHeight="1" x14ac:dyDescent="0.3">
      <c r="A13" s="99" t="s">
        <v>111</v>
      </c>
      <c r="B13" s="100"/>
      <c r="C13" s="100"/>
      <c r="D13" s="100"/>
      <c r="E13" s="101"/>
      <c r="F13" s="47" t="s">
        <v>112</v>
      </c>
      <c r="G13" s="47" t="s">
        <v>113</v>
      </c>
      <c r="H13" s="47"/>
      <c r="I13" s="47"/>
      <c r="J13" s="47" t="s">
        <v>114</v>
      </c>
    </row>
    <row r="14" spans="1:10" ht="24.95" customHeight="1" x14ac:dyDescent="0.3">
      <c r="A14" s="10" t="s">
        <v>115</v>
      </c>
      <c r="B14" s="11"/>
      <c r="C14" s="11"/>
      <c r="D14" s="11"/>
      <c r="E14" s="12"/>
      <c r="F14" s="48"/>
      <c r="G14" s="13"/>
      <c r="H14" s="13"/>
      <c r="I14" s="13"/>
      <c r="J14" s="14"/>
    </row>
    <row r="15" spans="1:10" ht="24.95" customHeight="1" x14ac:dyDescent="0.3">
      <c r="A15" s="49" t="s">
        <v>116</v>
      </c>
      <c r="B15" s="49" t="s">
        <v>117</v>
      </c>
      <c r="C15" s="49" t="s">
        <v>118</v>
      </c>
      <c r="D15" s="49" t="s">
        <v>119</v>
      </c>
      <c r="E15" s="50" t="s">
        <v>120</v>
      </c>
      <c r="F15" s="51"/>
      <c r="G15" s="52"/>
      <c r="H15" s="52"/>
      <c r="I15" s="52"/>
      <c r="J15" s="52"/>
    </row>
    <row r="16" spans="1:10" ht="24.95" customHeight="1" thickBot="1" x14ac:dyDescent="0.35">
      <c r="A16" s="15">
        <v>1</v>
      </c>
      <c r="B16" s="15">
        <v>4</v>
      </c>
      <c r="C16" s="15"/>
      <c r="D16" s="15"/>
      <c r="E16" s="16"/>
      <c r="F16" s="53" t="s">
        <v>121</v>
      </c>
      <c r="G16" s="17" t="s">
        <v>122</v>
      </c>
      <c r="H16" s="17" t="s">
        <v>123</v>
      </c>
      <c r="I16" s="17" t="s">
        <v>124</v>
      </c>
      <c r="J16" s="18">
        <f>+J17</f>
        <v>145000000</v>
      </c>
    </row>
    <row r="17" spans="1:11" s="9" customFormat="1" ht="24.95" customHeight="1" x14ac:dyDescent="0.3">
      <c r="A17" s="15">
        <v>1</v>
      </c>
      <c r="B17" s="15">
        <v>4</v>
      </c>
      <c r="C17" s="15">
        <v>1</v>
      </c>
      <c r="D17" s="15" t="s">
        <v>108</v>
      </c>
      <c r="E17" s="16"/>
      <c r="F17" s="53" t="s">
        <v>105</v>
      </c>
      <c r="G17" s="19"/>
      <c r="H17" s="19"/>
      <c r="I17" s="19"/>
      <c r="J17" s="20">
        <f>+J18</f>
        <v>145000000</v>
      </c>
    </row>
    <row r="18" spans="1:11" ht="30" x14ac:dyDescent="0.3">
      <c r="A18" s="21">
        <v>1</v>
      </c>
      <c r="B18" s="21">
        <v>4</v>
      </c>
      <c r="C18" s="21">
        <v>1</v>
      </c>
      <c r="D18" s="21">
        <v>2</v>
      </c>
      <c r="E18" s="22" t="s">
        <v>125</v>
      </c>
      <c r="F18" s="54" t="s">
        <v>126</v>
      </c>
      <c r="G18" s="23"/>
      <c r="H18" s="23"/>
      <c r="I18" s="23"/>
      <c r="J18" s="24">
        <v>145000000</v>
      </c>
    </row>
    <row r="19" spans="1:11" ht="24.95" customHeight="1" x14ac:dyDescent="0.3">
      <c r="A19" s="21"/>
      <c r="B19" s="21"/>
      <c r="C19" s="21"/>
      <c r="D19" s="21"/>
      <c r="E19" s="22"/>
      <c r="F19" s="55"/>
      <c r="G19" s="23"/>
      <c r="H19" s="25"/>
      <c r="I19" s="25"/>
      <c r="J19" s="24"/>
    </row>
    <row r="20" spans="1:11" ht="24.95" customHeight="1" x14ac:dyDescent="0.3">
      <c r="A20" s="26">
        <v>1</v>
      </c>
      <c r="B20" s="26">
        <v>5</v>
      </c>
      <c r="C20" s="27"/>
      <c r="D20" s="27"/>
      <c r="E20" s="28"/>
      <c r="F20" s="56" t="s">
        <v>127</v>
      </c>
      <c r="G20" s="16" t="s">
        <v>108</v>
      </c>
      <c r="H20" s="16"/>
      <c r="I20" s="16"/>
      <c r="J20" s="20">
        <f>+J21+J31+J34+J37</f>
        <v>1376437409.3</v>
      </c>
    </row>
    <row r="21" spans="1:11" ht="24.95" customHeight="1" x14ac:dyDescent="0.3">
      <c r="A21" s="15">
        <v>1</v>
      </c>
      <c r="B21" s="15">
        <v>5</v>
      </c>
      <c r="C21" s="15">
        <v>1</v>
      </c>
      <c r="D21" s="15"/>
      <c r="E21" s="16"/>
      <c r="F21" s="53" t="s">
        <v>128</v>
      </c>
      <c r="G21" s="19"/>
      <c r="H21" s="19"/>
      <c r="I21" s="19"/>
      <c r="J21" s="29">
        <f>+J22</f>
        <v>1135762050</v>
      </c>
      <c r="K21" s="30"/>
    </row>
    <row r="22" spans="1:11" ht="24.95" customHeight="1" x14ac:dyDescent="0.3">
      <c r="A22" s="15">
        <v>1</v>
      </c>
      <c r="B22" s="15">
        <v>5</v>
      </c>
      <c r="C22" s="15">
        <v>1</v>
      </c>
      <c r="D22" s="21" t="s">
        <v>108</v>
      </c>
      <c r="E22" s="16"/>
      <c r="F22" s="53" t="s">
        <v>129</v>
      </c>
      <c r="G22" s="15">
        <v>9999</v>
      </c>
      <c r="H22" s="31">
        <v>30</v>
      </c>
      <c r="I22" s="31">
        <v>102</v>
      </c>
      <c r="J22" s="20">
        <f>+J23+J24+J25+J27+J26+J28+J29</f>
        <v>1135762050</v>
      </c>
    </row>
    <row r="23" spans="1:11" ht="24.95" customHeight="1" x14ac:dyDescent="0.3">
      <c r="A23" s="21">
        <v>1</v>
      </c>
      <c r="B23" s="21">
        <v>5</v>
      </c>
      <c r="C23" s="21">
        <v>1</v>
      </c>
      <c r="D23" s="21">
        <v>1</v>
      </c>
      <c r="E23" s="22">
        <v>16</v>
      </c>
      <c r="F23" s="57" t="s">
        <v>130</v>
      </c>
      <c r="G23" s="16"/>
      <c r="H23" s="16"/>
      <c r="I23" s="16"/>
      <c r="J23" s="24">
        <v>647880000</v>
      </c>
    </row>
    <row r="24" spans="1:11" ht="24.95" customHeight="1" x14ac:dyDescent="0.3">
      <c r="A24" s="21">
        <v>1</v>
      </c>
      <c r="B24" s="21">
        <v>5</v>
      </c>
      <c r="C24" s="21">
        <v>1</v>
      </c>
      <c r="D24" s="21">
        <v>1</v>
      </c>
      <c r="E24" s="22">
        <v>16</v>
      </c>
      <c r="F24" s="57" t="s">
        <v>131</v>
      </c>
      <c r="G24" s="16"/>
      <c r="H24" s="19"/>
      <c r="I24" s="19"/>
      <c r="J24" s="32">
        <v>133275000</v>
      </c>
    </row>
    <row r="25" spans="1:11" ht="24.95" customHeight="1" x14ac:dyDescent="0.3">
      <c r="A25" s="21">
        <v>1</v>
      </c>
      <c r="B25" s="21">
        <v>5</v>
      </c>
      <c r="C25" s="21">
        <v>1</v>
      </c>
      <c r="D25" s="21">
        <v>1</v>
      </c>
      <c r="E25" s="22"/>
      <c r="F25" s="57" t="s">
        <v>132</v>
      </c>
      <c r="G25" s="16"/>
      <c r="H25" s="19"/>
      <c r="I25" s="19"/>
      <c r="J25" s="32">
        <v>0</v>
      </c>
    </row>
    <row r="26" spans="1:11" ht="24.95" customHeight="1" x14ac:dyDescent="0.3">
      <c r="A26" s="21">
        <v>1</v>
      </c>
      <c r="B26" s="21">
        <v>5</v>
      </c>
      <c r="C26" s="21">
        <v>1</v>
      </c>
      <c r="D26" s="21">
        <v>1</v>
      </c>
      <c r="E26" s="22" t="s">
        <v>133</v>
      </c>
      <c r="F26" s="57" t="s">
        <v>134</v>
      </c>
      <c r="G26" s="23"/>
      <c r="H26" s="23"/>
      <c r="I26" s="23"/>
      <c r="J26" s="24">
        <v>0</v>
      </c>
    </row>
    <row r="27" spans="1:11" ht="24.95" customHeight="1" x14ac:dyDescent="0.3">
      <c r="A27" s="21">
        <v>1</v>
      </c>
      <c r="B27" s="21">
        <v>5</v>
      </c>
      <c r="C27" s="21">
        <v>1</v>
      </c>
      <c r="D27" s="21">
        <v>1</v>
      </c>
      <c r="E27" s="22" t="s">
        <v>135</v>
      </c>
      <c r="F27" s="57" t="s">
        <v>136</v>
      </c>
      <c r="G27" s="23"/>
      <c r="H27" s="23"/>
      <c r="I27" s="23"/>
      <c r="J27" s="24">
        <v>5000000</v>
      </c>
    </row>
    <row r="28" spans="1:11" ht="24.95" customHeight="1" x14ac:dyDescent="0.3">
      <c r="A28" s="21">
        <v>1</v>
      </c>
      <c r="B28" s="21">
        <v>5</v>
      </c>
      <c r="C28" s="21">
        <v>1</v>
      </c>
      <c r="D28" s="21">
        <v>1</v>
      </c>
      <c r="E28" s="22" t="s">
        <v>137</v>
      </c>
      <c r="F28" s="57" t="s">
        <v>138</v>
      </c>
      <c r="G28" s="23"/>
      <c r="H28" s="25"/>
      <c r="I28" s="25"/>
      <c r="J28" s="33">
        <v>4732550</v>
      </c>
    </row>
    <row r="29" spans="1:11" ht="24.95" customHeight="1" x14ac:dyDescent="0.3">
      <c r="A29" s="21">
        <v>1</v>
      </c>
      <c r="B29" s="21">
        <v>5</v>
      </c>
      <c r="C29" s="21">
        <v>1</v>
      </c>
      <c r="D29" s="21">
        <v>1</v>
      </c>
      <c r="E29" s="22"/>
      <c r="F29" s="57" t="s">
        <v>139</v>
      </c>
      <c r="G29" s="23"/>
      <c r="H29" s="25"/>
      <c r="I29" s="25"/>
      <c r="J29" s="33">
        <v>344874500</v>
      </c>
    </row>
    <row r="30" spans="1:11" ht="24.95" customHeight="1" x14ac:dyDescent="0.3">
      <c r="A30" s="21"/>
      <c r="B30" s="21"/>
      <c r="C30" s="21"/>
      <c r="D30" s="21"/>
      <c r="E30" s="23"/>
      <c r="F30" s="57"/>
      <c r="G30" s="23"/>
      <c r="H30" s="34"/>
      <c r="I30" s="34"/>
      <c r="J30" s="33"/>
    </row>
    <row r="31" spans="1:11" ht="24.95" customHeight="1" thickBot="1" x14ac:dyDescent="0.35">
      <c r="A31" s="15">
        <v>1</v>
      </c>
      <c r="B31" s="15">
        <v>5</v>
      </c>
      <c r="C31" s="15">
        <v>1</v>
      </c>
      <c r="D31" s="15">
        <v>2</v>
      </c>
      <c r="E31" s="16"/>
      <c r="F31" s="53" t="s">
        <v>140</v>
      </c>
      <c r="G31" s="15">
        <v>9995</v>
      </c>
      <c r="H31" s="35">
        <v>30</v>
      </c>
      <c r="I31" s="35">
        <v>102</v>
      </c>
      <c r="J31" s="18">
        <f>+J32</f>
        <v>2000000</v>
      </c>
    </row>
    <row r="32" spans="1:11" ht="30" x14ac:dyDescent="0.3">
      <c r="A32" s="16"/>
      <c r="B32" s="16"/>
      <c r="C32" s="16"/>
      <c r="D32" s="16"/>
      <c r="E32" s="23"/>
      <c r="F32" s="57" t="s">
        <v>141</v>
      </c>
      <c r="G32" s="23"/>
      <c r="H32" s="21"/>
      <c r="I32" s="21"/>
      <c r="J32" s="24">
        <v>2000000</v>
      </c>
    </row>
    <row r="33" spans="1:10" ht="24.95" customHeight="1" x14ac:dyDescent="0.3">
      <c r="A33" s="16"/>
      <c r="B33" s="16"/>
      <c r="C33" s="16"/>
      <c r="D33" s="16"/>
      <c r="E33" s="23"/>
      <c r="F33" s="57"/>
      <c r="G33" s="23"/>
      <c r="H33" s="25"/>
      <c r="I33" s="25"/>
      <c r="J33" s="33"/>
    </row>
    <row r="34" spans="1:10" ht="24.95" customHeight="1" thickBot="1" x14ac:dyDescent="0.35">
      <c r="A34" s="15">
        <v>1</v>
      </c>
      <c r="B34" s="15">
        <v>5</v>
      </c>
      <c r="C34" s="15">
        <v>1</v>
      </c>
      <c r="D34" s="15">
        <v>4</v>
      </c>
      <c r="E34" s="16"/>
      <c r="F34" s="53" t="s">
        <v>142</v>
      </c>
      <c r="G34" s="15">
        <v>9998</v>
      </c>
      <c r="H34" s="35">
        <v>30</v>
      </c>
      <c r="I34" s="35">
        <v>102</v>
      </c>
      <c r="J34" s="18">
        <f>+J35</f>
        <v>800000</v>
      </c>
    </row>
    <row r="35" spans="1:10" ht="24.95" customHeight="1" x14ac:dyDescent="0.3">
      <c r="A35" s="21">
        <v>1</v>
      </c>
      <c r="B35" s="21">
        <v>5</v>
      </c>
      <c r="C35" s="21">
        <v>1</v>
      </c>
      <c r="D35" s="21">
        <v>4</v>
      </c>
      <c r="E35" s="21">
        <v>28</v>
      </c>
      <c r="F35" s="57" t="s">
        <v>143</v>
      </c>
      <c r="G35" s="23"/>
      <c r="H35" s="25"/>
      <c r="I35" s="25"/>
      <c r="J35" s="33">
        <v>800000</v>
      </c>
    </row>
    <row r="36" spans="1:10" ht="24.95" customHeight="1" x14ac:dyDescent="0.3">
      <c r="A36" s="21"/>
      <c r="B36" s="21"/>
      <c r="C36" s="21"/>
      <c r="D36" s="21"/>
      <c r="E36" s="21"/>
      <c r="F36" s="57"/>
      <c r="G36" s="23"/>
      <c r="H36" s="25"/>
      <c r="I36" s="25"/>
      <c r="J36" s="33"/>
    </row>
    <row r="37" spans="1:10" ht="24.95" customHeight="1" x14ac:dyDescent="0.3">
      <c r="A37" s="15">
        <v>1</v>
      </c>
      <c r="B37" s="15">
        <v>5</v>
      </c>
      <c r="C37" s="15">
        <v>1</v>
      </c>
      <c r="D37" s="15">
        <v>5</v>
      </c>
      <c r="E37" s="15"/>
      <c r="F37" s="53" t="s">
        <v>144</v>
      </c>
      <c r="G37" s="15">
        <v>9998</v>
      </c>
      <c r="H37" s="35">
        <v>30</v>
      </c>
      <c r="I37" s="35">
        <v>102</v>
      </c>
      <c r="J37" s="36">
        <f>+J38</f>
        <v>237875359.30000001</v>
      </c>
    </row>
    <row r="38" spans="1:10" ht="24.95" customHeight="1" x14ac:dyDescent="0.3">
      <c r="A38" s="21">
        <v>1</v>
      </c>
      <c r="B38" s="21">
        <v>5</v>
      </c>
      <c r="C38" s="21">
        <v>1</v>
      </c>
      <c r="D38" s="21">
        <v>5</v>
      </c>
      <c r="E38" s="22" t="s">
        <v>145</v>
      </c>
      <c r="F38" s="57" t="s">
        <v>146</v>
      </c>
      <c r="G38" s="23"/>
      <c r="H38" s="25"/>
      <c r="I38" s="25"/>
      <c r="J38" s="33">
        <v>237875359.30000001</v>
      </c>
    </row>
    <row r="39" spans="1:10" ht="24.95" customHeight="1" x14ac:dyDescent="0.3">
      <c r="A39" s="21"/>
      <c r="B39" s="21"/>
      <c r="C39" s="21"/>
      <c r="D39" s="21"/>
      <c r="E39" s="22"/>
      <c r="F39" s="57"/>
      <c r="G39" s="23"/>
      <c r="H39" s="34"/>
      <c r="I39" s="34"/>
      <c r="J39" s="33"/>
    </row>
    <row r="40" spans="1:10" ht="24.95" customHeight="1" thickBot="1" x14ac:dyDescent="0.35">
      <c r="A40" s="15">
        <v>1</v>
      </c>
      <c r="B40" s="15">
        <v>6</v>
      </c>
      <c r="C40" s="15"/>
      <c r="D40" s="15"/>
      <c r="E40" s="16"/>
      <c r="F40" s="53" t="s">
        <v>147</v>
      </c>
      <c r="G40" s="15">
        <v>9998</v>
      </c>
      <c r="H40" s="35">
        <v>30</v>
      </c>
      <c r="I40" s="35">
        <v>102</v>
      </c>
      <c r="J40" s="18">
        <f>+J41+J44+J47</f>
        <v>11864644</v>
      </c>
    </row>
    <row r="41" spans="1:10" ht="24.95" customHeight="1" x14ac:dyDescent="0.3">
      <c r="A41" s="21">
        <v>1</v>
      </c>
      <c r="B41" s="21">
        <v>6</v>
      </c>
      <c r="C41" s="21">
        <v>1</v>
      </c>
      <c r="D41" s="21"/>
      <c r="E41" s="22"/>
      <c r="F41" s="57" t="s">
        <v>148</v>
      </c>
      <c r="G41" s="23"/>
      <c r="H41" s="25"/>
      <c r="I41" s="25"/>
      <c r="J41" s="36">
        <f>+J42</f>
        <v>864644</v>
      </c>
    </row>
    <row r="42" spans="1:10" ht="24.95" customHeight="1" x14ac:dyDescent="0.3">
      <c r="A42" s="21">
        <v>1</v>
      </c>
      <c r="B42" s="21">
        <v>6</v>
      </c>
      <c r="C42" s="21">
        <v>1</v>
      </c>
      <c r="D42" s="21">
        <v>1</v>
      </c>
      <c r="E42" s="22" t="s">
        <v>149</v>
      </c>
      <c r="F42" s="57" t="s">
        <v>150</v>
      </c>
      <c r="G42" s="23"/>
      <c r="H42" s="25"/>
      <c r="I42" s="25"/>
      <c r="J42" s="33">
        <v>864644</v>
      </c>
    </row>
    <row r="43" spans="1:10" ht="24.95" customHeight="1" x14ac:dyDescent="0.3">
      <c r="A43" s="23"/>
      <c r="B43" s="23"/>
      <c r="C43" s="23"/>
      <c r="D43" s="23"/>
      <c r="E43" s="23"/>
      <c r="F43" s="57"/>
      <c r="G43" s="23"/>
      <c r="H43" s="25"/>
      <c r="I43" s="25"/>
      <c r="J43" s="33"/>
    </row>
    <row r="44" spans="1:10" ht="24.95" customHeight="1" thickBot="1" x14ac:dyDescent="0.35">
      <c r="A44" s="15">
        <v>1</v>
      </c>
      <c r="B44" s="15">
        <v>6</v>
      </c>
      <c r="C44" s="15">
        <v>1</v>
      </c>
      <c r="D44" s="15">
        <v>2</v>
      </c>
      <c r="E44" s="16"/>
      <c r="F44" s="53" t="s">
        <v>151</v>
      </c>
      <c r="G44" s="16"/>
      <c r="H44" s="16"/>
      <c r="I44" s="16"/>
      <c r="J44" s="18">
        <f>+J45</f>
        <v>1000000</v>
      </c>
    </row>
    <row r="45" spans="1:10" ht="24.95" customHeight="1" x14ac:dyDescent="0.3">
      <c r="A45" s="21">
        <v>1</v>
      </c>
      <c r="B45" s="21">
        <v>6</v>
      </c>
      <c r="C45" s="21">
        <v>1</v>
      </c>
      <c r="D45" s="21">
        <v>2</v>
      </c>
      <c r="E45" s="22" t="s">
        <v>152</v>
      </c>
      <c r="F45" s="57" t="s">
        <v>153</v>
      </c>
      <c r="G45" s="16"/>
      <c r="H45" s="19"/>
      <c r="I45" s="19"/>
      <c r="J45" s="32">
        <v>1000000</v>
      </c>
    </row>
    <row r="46" spans="1:10" ht="24.95" customHeight="1" x14ac:dyDescent="0.3">
      <c r="A46" s="21"/>
      <c r="B46" s="21"/>
      <c r="C46" s="21"/>
      <c r="D46" s="21"/>
      <c r="E46" s="22"/>
      <c r="F46" s="57"/>
      <c r="G46" s="16"/>
      <c r="H46" s="16"/>
      <c r="I46" s="16"/>
      <c r="J46" s="24"/>
    </row>
    <row r="47" spans="1:10" ht="24.95" customHeight="1" x14ac:dyDescent="0.3">
      <c r="A47" s="15">
        <v>1</v>
      </c>
      <c r="B47" s="15">
        <v>6</v>
      </c>
      <c r="C47" s="15">
        <v>4</v>
      </c>
      <c r="D47" s="15"/>
      <c r="E47" s="17"/>
      <c r="F47" s="53" t="s">
        <v>154</v>
      </c>
      <c r="G47" s="16"/>
      <c r="H47" s="16"/>
      <c r="I47" s="16"/>
      <c r="J47" s="37">
        <f>+J48</f>
        <v>10000000</v>
      </c>
    </row>
    <row r="48" spans="1:10" ht="30" x14ac:dyDescent="0.3">
      <c r="A48" s="21">
        <v>1</v>
      </c>
      <c r="B48" s="21">
        <v>6</v>
      </c>
      <c r="C48" s="21">
        <v>4</v>
      </c>
      <c r="D48" s="21">
        <v>1</v>
      </c>
      <c r="E48" s="22" t="s">
        <v>145</v>
      </c>
      <c r="F48" s="57" t="s">
        <v>155</v>
      </c>
      <c r="G48" s="23"/>
      <c r="H48" s="28"/>
      <c r="I48" s="28"/>
      <c r="J48" s="38">
        <v>10000000</v>
      </c>
    </row>
    <row r="49" spans="1:12" ht="24.95" customHeight="1" x14ac:dyDescent="0.3">
      <c r="A49" s="23"/>
      <c r="B49" s="23"/>
      <c r="C49" s="23"/>
      <c r="D49" s="23"/>
      <c r="E49" s="23"/>
      <c r="F49" s="57"/>
      <c r="G49" s="23"/>
      <c r="H49" s="23"/>
      <c r="I49" s="23"/>
      <c r="J49" s="24"/>
    </row>
    <row r="50" spans="1:12" ht="24.95" customHeight="1" thickBot="1" x14ac:dyDescent="0.35">
      <c r="A50" s="21"/>
      <c r="B50" s="21"/>
      <c r="C50" s="21"/>
      <c r="D50" s="21"/>
      <c r="E50" s="23"/>
      <c r="F50" s="53" t="s">
        <v>156</v>
      </c>
      <c r="G50" s="23"/>
      <c r="H50" s="23"/>
      <c r="I50" s="23"/>
      <c r="J50" s="39">
        <f>+J40+J16+J20</f>
        <v>1533302053.3</v>
      </c>
    </row>
    <row r="51" spans="1:12" ht="24.95" customHeight="1" thickTop="1" x14ac:dyDescent="0.3">
      <c r="A51" s="23"/>
      <c r="B51" s="23"/>
      <c r="C51" s="23"/>
      <c r="D51" s="23"/>
      <c r="E51" s="23"/>
      <c r="F51" s="57"/>
      <c r="G51" s="23"/>
      <c r="H51" s="40"/>
      <c r="I51" s="40"/>
      <c r="J51" s="32"/>
    </row>
    <row r="52" spans="1:12" ht="24.95" customHeight="1" thickBot="1" x14ac:dyDescent="0.35">
      <c r="A52" s="15">
        <v>3</v>
      </c>
      <c r="B52" s="21"/>
      <c r="C52" s="23"/>
      <c r="D52" s="23"/>
      <c r="E52" s="23"/>
      <c r="F52" s="53" t="s">
        <v>157</v>
      </c>
      <c r="G52" s="15">
        <v>9998</v>
      </c>
      <c r="H52" s="15">
        <v>30</v>
      </c>
      <c r="I52" s="15">
        <v>102</v>
      </c>
      <c r="J52" s="18">
        <f>+J53</f>
        <v>20000000</v>
      </c>
    </row>
    <row r="53" spans="1:12" ht="24.95" customHeight="1" x14ac:dyDescent="0.3">
      <c r="A53" s="15">
        <v>3</v>
      </c>
      <c r="B53" s="15">
        <v>2</v>
      </c>
      <c r="C53" s="15"/>
      <c r="D53" s="21"/>
      <c r="E53" s="23"/>
      <c r="F53" s="53" t="s">
        <v>158</v>
      </c>
      <c r="G53" s="16"/>
      <c r="H53" s="19"/>
      <c r="I53" s="19"/>
      <c r="J53" s="20">
        <f>+J55</f>
        <v>20000000</v>
      </c>
    </row>
    <row r="54" spans="1:12" ht="24.95" customHeight="1" x14ac:dyDescent="0.3">
      <c r="A54" s="15">
        <v>3</v>
      </c>
      <c r="B54" s="15">
        <v>2</v>
      </c>
      <c r="C54" s="15">
        <v>1</v>
      </c>
      <c r="D54" s="21">
        <v>3</v>
      </c>
      <c r="E54" s="23"/>
      <c r="F54" s="53" t="s">
        <v>159</v>
      </c>
      <c r="G54" s="16"/>
      <c r="H54" s="19"/>
      <c r="I54" s="19"/>
      <c r="J54" s="20">
        <f>+J55</f>
        <v>20000000</v>
      </c>
    </row>
    <row r="55" spans="1:12" ht="30" x14ac:dyDescent="0.3">
      <c r="A55" s="21">
        <v>3</v>
      </c>
      <c r="B55" s="21">
        <v>2</v>
      </c>
      <c r="C55" s="21">
        <v>1</v>
      </c>
      <c r="D55" s="21">
        <v>3</v>
      </c>
      <c r="E55" s="22" t="s">
        <v>125</v>
      </c>
      <c r="F55" s="57" t="s">
        <v>160</v>
      </c>
      <c r="G55" s="23"/>
      <c r="H55" s="40"/>
      <c r="I55" s="40"/>
      <c r="J55" s="32">
        <v>20000000</v>
      </c>
    </row>
    <row r="56" spans="1:12" ht="24.95" customHeight="1" x14ac:dyDescent="0.3">
      <c r="A56" s="23"/>
      <c r="B56" s="23"/>
      <c r="C56" s="23"/>
      <c r="D56" s="23"/>
      <c r="E56" s="21"/>
      <c r="F56" s="57"/>
      <c r="G56" s="23"/>
      <c r="H56" s="23"/>
      <c r="I56" s="23"/>
      <c r="J56" s="24"/>
    </row>
    <row r="57" spans="1:12" ht="24.95" customHeight="1" thickBot="1" x14ac:dyDescent="0.35">
      <c r="A57" s="102" t="s">
        <v>161</v>
      </c>
      <c r="B57" s="103"/>
      <c r="C57" s="103"/>
      <c r="D57" s="104"/>
      <c r="E57" s="58"/>
      <c r="F57" s="59"/>
      <c r="G57" s="60"/>
      <c r="H57" s="60"/>
      <c r="I57" s="60"/>
      <c r="J57" s="61">
        <f>+J52+J50</f>
        <v>1553302053.3</v>
      </c>
    </row>
    <row r="58" spans="1:12" ht="15.75" thickTop="1" x14ac:dyDescent="0.3">
      <c r="A58" s="41"/>
      <c r="B58" s="41"/>
      <c r="C58" s="41"/>
      <c r="D58" s="41"/>
      <c r="E58" s="41"/>
      <c r="F58" s="62"/>
      <c r="G58" s="42"/>
      <c r="H58" s="42"/>
      <c r="I58" s="42"/>
      <c r="J58" s="43"/>
    </row>
    <row r="62" spans="1:12" x14ac:dyDescent="0.3">
      <c r="A62" s="63"/>
      <c r="B62" s="63"/>
      <c r="C62" s="63"/>
      <c r="D62" s="64"/>
      <c r="H62" s="65"/>
      <c r="I62" s="64"/>
      <c r="J62" s="64"/>
      <c r="K62" s="64"/>
      <c r="L62" s="64"/>
    </row>
    <row r="64" spans="1:12" x14ac:dyDescent="0.3">
      <c r="A64" s="92" t="s">
        <v>168</v>
      </c>
      <c r="B64" s="93"/>
      <c r="C64" s="93"/>
      <c r="D64" s="93"/>
      <c r="E64" s="93"/>
      <c r="G64" s="66" t="s">
        <v>167</v>
      </c>
    </row>
    <row r="65" spans="1:7" x14ac:dyDescent="0.3">
      <c r="A65" s="94" t="s">
        <v>169</v>
      </c>
      <c r="B65" s="93"/>
      <c r="C65" s="93"/>
      <c r="D65" s="93"/>
      <c r="E65" s="64"/>
      <c r="G65" s="6" t="s">
        <v>166</v>
      </c>
    </row>
    <row r="66" spans="1:7" x14ac:dyDescent="0.3">
      <c r="A66" s="94" t="s">
        <v>170</v>
      </c>
      <c r="B66" s="93"/>
      <c r="C66" s="93"/>
      <c r="D66" s="93"/>
      <c r="E66" s="64"/>
      <c r="G66" s="6" t="s">
        <v>165</v>
      </c>
    </row>
  </sheetData>
  <mergeCells count="7">
    <mergeCell ref="A64:E64"/>
    <mergeCell ref="A65:D65"/>
    <mergeCell ref="A66:D66"/>
    <mergeCell ref="D1:H1"/>
    <mergeCell ref="E3:G3"/>
    <mergeCell ref="A13:E13"/>
    <mergeCell ref="A57:D57"/>
  </mergeCells>
  <printOptions horizontalCentered="1" verticalCentered="1"/>
  <pageMargins left="0.11811023622047245" right="0.19685039370078741" top="0.11811023622047245" bottom="0.9055118110236221" header="7.874015748031496E-2" footer="0.11811023622047245"/>
  <pageSetup paperSize="5" scale="85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PREPUESTO DE GASTOS CEA. 202. </vt:lpstr>
      <vt:lpstr>PRESUPUESTO DE INGRESOS 2025.</vt:lpstr>
      <vt:lpstr>'PREPUESTO DE GASTOS CEA. 202. '!Área_de_impresión</vt:lpstr>
      <vt:lpstr>'PRESUPUESTO DE INGRESOS 2025.'!Área_de_impresión</vt:lpstr>
      <vt:lpstr>'PREPUESTO DE GASTOS CEA. 202. '!Títulos_a_imprimir</vt:lpstr>
      <vt:lpstr>'PRESUPUESTO DE INGRESOS 2025.'!Títulos_a_imprimir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Bolívar Espinal Vicioso</dc:creator>
  <cp:lastModifiedBy>Ferlin Miguel Feliz Guerrero</cp:lastModifiedBy>
  <cp:lastPrinted>2026-04-17T15:37:05Z</cp:lastPrinted>
  <dcterms:created xsi:type="dcterms:W3CDTF">2021-04-06T18:27:04Z</dcterms:created>
  <dcterms:modified xsi:type="dcterms:W3CDTF">2026-04-17T15:37:23Z</dcterms:modified>
</cp:coreProperties>
</file>