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8_{5E1D75EB-8777-45D3-92DE-9F2D0240C6CB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J41" i="1"/>
  <c r="K41" i="1"/>
  <c r="L40" i="1"/>
  <c r="H41" i="1"/>
  <c r="I41" i="1"/>
  <c r="L36" i="1"/>
  <c r="L29" i="1" l="1"/>
  <c r="L30" i="1"/>
  <c r="L31" i="1"/>
  <c r="L32" i="1"/>
  <c r="L33" i="1"/>
  <c r="L34" i="1"/>
  <c r="L35" i="1"/>
  <c r="L37" i="1"/>
  <c r="L38" i="1"/>
  <c r="L39" i="1"/>
  <c r="L28" i="1"/>
  <c r="L57" i="1"/>
  <c r="K57" i="1"/>
  <c r="J57" i="1"/>
  <c r="I57" i="1"/>
  <c r="H57" i="1"/>
  <c r="G57" i="1"/>
  <c r="L52" i="1"/>
  <c r="K52" i="1"/>
  <c r="J52" i="1"/>
  <c r="I52" i="1"/>
  <c r="H52" i="1"/>
  <c r="G52" i="1"/>
  <c r="L50" i="1"/>
  <c r="K50" i="1"/>
  <c r="J50" i="1"/>
  <c r="I50" i="1"/>
  <c r="H50" i="1"/>
  <c r="G50" i="1"/>
  <c r="L48" i="1"/>
  <c r="K48" i="1"/>
  <c r="J48" i="1"/>
  <c r="I48" i="1"/>
  <c r="H48" i="1"/>
  <c r="G48" i="1"/>
  <c r="L46" i="1"/>
  <c r="K46" i="1"/>
  <c r="J46" i="1"/>
  <c r="I46" i="1"/>
  <c r="H46" i="1"/>
  <c r="G46" i="1"/>
  <c r="K43" i="1"/>
  <c r="J43" i="1"/>
  <c r="I43" i="1"/>
  <c r="H43" i="1"/>
  <c r="G43" i="1"/>
  <c r="L42" i="1"/>
  <c r="L43" i="1" s="1"/>
  <c r="L27" i="1"/>
  <c r="K27" i="1"/>
  <c r="J27" i="1"/>
  <c r="I27" i="1"/>
  <c r="H27" i="1"/>
  <c r="G27" i="1"/>
  <c r="L12" i="1"/>
  <c r="K12" i="1"/>
  <c r="J12" i="1"/>
  <c r="I12" i="1"/>
  <c r="H12" i="1"/>
  <c r="G12" i="1"/>
  <c r="L41" i="1" l="1"/>
  <c r="H58" i="1"/>
  <c r="I58" i="1"/>
  <c r="J58" i="1"/>
  <c r="G58" i="1"/>
  <c r="K58" i="1"/>
  <c r="L58" i="1"/>
</calcChain>
</file>

<file path=xl/sharedStrings.xml><?xml version="1.0" encoding="utf-8"?>
<sst xmlns="http://schemas.openxmlformats.org/spreadsheetml/2006/main" count="224" uniqueCount="96">
  <si>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</si>
  <si>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</si>
  <si>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</si>
  <si>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</si>
  <si>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</si>
  <si>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</si>
  <si>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</si>
  <si>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</si>
  <si>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</si>
  <si>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</si>
  <si>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</si>
  <si>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</si>
  <si>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</si>
  <si>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</si>
  <si>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</si>
  <si>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</si>
  <si>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</si>
  <si>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</si>
  <si>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</si>
  <si>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</si>
  <si>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</si>
  <si>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</si>
  <si>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</si>
  <si>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</si>
  <si>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</si>
  <si>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</si>
  <si>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</si>
  <si>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</si>
  <si>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</si>
  <si>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</si>
  <si>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</si>
  <si>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</si>
  <si>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</si>
  <si>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</si>
  <si>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</si>
  <si>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</si>
  <si>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</si>
  <si>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</si>
  <si>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</si>
  <si>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</si>
  <si>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</si>
  <si>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</si>
  <si>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</si>
  <si>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</si>
  <si>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</si>
  <si>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</si>
  <si>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</si>
  <si>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</si>
  <si>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</si>
  <si>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</si>
  <si>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</si>
  <si>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HECTOR DAVID MARTINEZ PEREZ</t>
  </si>
  <si>
    <t>LUIS DIOMAR RIVERA PUENTE</t>
  </si>
  <si>
    <t>F</t>
  </si>
  <si>
    <t>LEIDY JHIRIANNY TAPIA DIAZ</t>
  </si>
  <si>
    <t>ADALBERTO CALDERON LUCIANO</t>
  </si>
  <si>
    <t>ERNESTO ANIBAL DE LOS SANTOS DURAN</t>
  </si>
  <si>
    <t>ALDO M. UREÑA QUEZADA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</si>
  <si>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</si>
  <si>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</si>
  <si>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</si>
  <si>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</si>
  <si>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</si>
  <si>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</si>
  <si>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</si>
  <si>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</si>
  <si>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</si>
  <si>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</si>
  <si>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</si>
  <si>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</si>
  <si>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</si>
  <si>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</si>
  <si>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</si>
  <si>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</si>
  <si>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</si>
  <si>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</si>
  <si>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JOSE M. PEREZ VALDEZ</t>
  </si>
  <si>
    <t>ENC. DESTACAMENTO</t>
  </si>
  <si>
    <t>GERENCIA PRESERV. Y RECUP. BARAHONA</t>
  </si>
  <si>
    <t>SUB-TOTAL GCIA. PRESERV. Y RECUP. BARAHONA</t>
  </si>
  <si>
    <t>CARLOS MILTON CARRERA HACHE</t>
  </si>
  <si>
    <t>GERENCIA PRESER. Y REC. VILLA ALTAGRACIA</t>
  </si>
  <si>
    <t>SUB-TOTAL  GCIA.PRESEV. Y RECUP. V. ALTAGRACIA</t>
  </si>
  <si>
    <t>PAULINO DE JESUS LORA</t>
  </si>
  <si>
    <t>INGENIO PORVENIR</t>
  </si>
  <si>
    <t>MISTOR ALCANTARA VALDEZ</t>
  </si>
  <si>
    <t>QUELVIO VICIOSO PEREZ</t>
  </si>
  <si>
    <t>JORGE ALCANTARA URBAEZ</t>
  </si>
  <si>
    <t>SUB-TOTAL  GCIA.PRESEV. Y RECUP. ING. PORVENIR</t>
  </si>
  <si>
    <t>04 EMPLEADOS</t>
  </si>
  <si>
    <t>TOTAL GRAL..</t>
  </si>
  <si>
    <t>MODESTO CARVAJAL PEREZ</t>
  </si>
  <si>
    <t>01 AL 30 DE NOVIEMBRE 2025.</t>
  </si>
  <si>
    <t>GRISEL INDIANA LEDESMA GUERRERO</t>
  </si>
  <si>
    <t>CARLOS JOEL ARAUJO BATISTA</t>
  </si>
  <si>
    <t>13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</si>
</sst>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3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8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6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3" fillId="3" borderId="1" xfId="0" applyFont="1" applyFill="1" applyBorder="1"/>
    <xf numFmtId="4" fontId="6" fillId="3" borderId="4" xfId="0" applyNumberFormat="1" applyFont="1" applyFill="1" applyBorder="1" applyAlignment="1">
      <alignment horizontal="right" wrapText="1"/>
    </xf>
    <xf numFmtId="4" fontId="6" fillId="3" borderId="2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3" fillId="3" borderId="4" xfId="0" applyFont="1" applyFill="1" applyBorder="1"/>
    <xf numFmtId="4" fontId="6" fillId="3" borderId="6" xfId="0" applyNumberFormat="1" applyFont="1" applyFill="1" applyBorder="1"/>
    <xf numFmtId="0" fontId="0" fillId="0" borderId="7" xfId="0" applyBorder="1" applyAlignment="1">
      <alignment horizontal="center"/>
    </xf>
    <xf numFmtId="0" fontId="9" fillId="3" borderId="6" xfId="0" applyFont="1" applyFill="1" applyBorder="1"/>
    <xf numFmtId="0" fontId="6" fillId="3" borderId="6" xfId="0" applyFont="1" applyFill="1" applyBorder="1"/>
    <xf numFmtId="4" fontId="6" fillId="3" borderId="4" xfId="0" applyNumberFormat="1" applyFont="1" applyFill="1" applyBorder="1"/>
    <xf numFmtId="0" fontId="3" fillId="3" borderId="6" xfId="0" applyFont="1" applyFill="1" applyBorder="1"/>
    <xf numFmtId="0" fontId="9" fillId="3" borderId="4" xfId="0" applyFont="1" applyFill="1" applyBorder="1"/>
    <xf numFmtId="0" fontId="7" fillId="3" borderId="4" xfId="0" applyFont="1" applyFill="1" applyBorder="1"/>
    <xf numFmtId="0" fontId="3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3" fillId="3" borderId="2" xfId="0" applyFont="1" applyFill="1" applyBorder="1"/>
    <xf numFmtId="4" fontId="6" fillId="3" borderId="2" xfId="0" applyNumberFormat="1" applyFont="1" applyFill="1" applyBorder="1"/>
    <xf numFmtId="4" fontId="6" fillId="3" borderId="1" xfId="0" applyNumberFormat="1" applyFont="1" applyFill="1" applyBorder="1"/>
    <xf numFmtId="0" fontId="9" fillId="3" borderId="2" xfId="0" applyFont="1" applyFill="1" applyBorder="1" applyAlignment="1">
      <alignment horizontal="center" wrapText="1"/>
    </xf>
    <xf numFmtId="4" fontId="6" fillId="3" borderId="2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4" fontId="0" fillId="0" borderId="4" xfId="0" applyNumberFormat="1" applyBorder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407533</xdr:colOff>
      <xdr:row>0</xdr:row>
      <xdr:rowOff>140764</xdr:rowOff>
    </xdr:from>
    <xdr:to>
      <xdr:col>5</xdr:col>
      <xdr:colOff>84458</xdr:colOff>
      <xdr:row>6</xdr:row>
      <xdr:rowOff>93842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14160" b="14582"/>
        <a:stretch>
          <a:fillRect/>
        </a:stretch>
      </xdr:blipFill>
      <xdr:spPr>
        <a:xfrm>
          <a:off x="6422828" y="140764"/>
          <a:ext cx="2482813" cy="107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58"/>
  <sheetViews>
    <sheetView tabSelected="1" topLeftCell="A35" zoomScale="58" zoomScaleNormal="58" workbookViewId="0">
      <selection activeCell="I65" sqref="I65"/>
    </sheetView>
  </sheetViews>
  <sheetFormatPr baseColWidth="10" defaultColWidth="11" defaultRowHeight="14.6"/>
  <cols>
    <col min="1" max="1" width="6.69140625" customWidth="1"/>
    <col min="2" max="2" width="38.69140625" customWidth="1"/>
    <col min="3" max="3" width="9" customWidth="1"/>
    <col min="4" max="4" width="30.69140625" customWidth="1"/>
    <col min="5" max="5" width="39.69140625" customWidth="1"/>
    <col min="6" max="6" width="8.69140625" customWidth="1"/>
    <col min="7" max="7" width="15.3046875" customWidth="1"/>
    <col min="12" max="12" width="14" customWidth="1"/>
  </cols>
  <sheetData>
    <row r="7" spans="1:12" ht="38.25" customHeight="1">
      <c r="A7" s="38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38.6">
      <c r="A8" s="39" t="s">
        <v>92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>
      <c r="A9" s="43" t="s">
        <v>1</v>
      </c>
      <c r="B9" s="43" t="s">
        <v>2</v>
      </c>
      <c r="C9" s="43" t="s">
        <v>3</v>
      </c>
      <c r="D9" s="43" t="s">
        <v>4</v>
      </c>
      <c r="E9" s="45" t="s">
        <v>5</v>
      </c>
      <c r="F9" s="43" t="s">
        <v>6</v>
      </c>
      <c r="G9" s="46" t="s">
        <v>7</v>
      </c>
      <c r="H9" s="40" t="s">
        <v>8</v>
      </c>
      <c r="I9" s="41"/>
      <c r="J9" s="41"/>
      <c r="K9" s="42"/>
      <c r="L9" s="46" t="s">
        <v>9</v>
      </c>
    </row>
    <row r="10" spans="1:12" ht="29.15">
      <c r="A10" s="43"/>
      <c r="B10" s="44"/>
      <c r="C10" s="43"/>
      <c r="D10" s="43"/>
      <c r="E10" s="45"/>
      <c r="F10" s="43"/>
      <c r="G10" s="47"/>
      <c r="H10" s="4" t="s">
        <v>10</v>
      </c>
      <c r="I10" s="4" t="s">
        <v>11</v>
      </c>
      <c r="J10" s="5" t="s">
        <v>12</v>
      </c>
      <c r="K10" s="32" t="s">
        <v>13</v>
      </c>
      <c r="L10" s="47"/>
    </row>
    <row r="11" spans="1:12" s="1" customFormat="1">
      <c r="A11" s="6">
        <v>1</v>
      </c>
      <c r="B11" s="6" t="s">
        <v>14</v>
      </c>
      <c r="C11" s="7" t="s">
        <v>15</v>
      </c>
      <c r="D11" s="8" t="s">
        <v>16</v>
      </c>
      <c r="E11" s="6" t="s">
        <v>17</v>
      </c>
      <c r="F11" s="9" t="s">
        <v>18</v>
      </c>
      <c r="G11" s="10">
        <v>120000</v>
      </c>
      <c r="H11" s="10">
        <v>0</v>
      </c>
      <c r="I11" s="10">
        <v>0</v>
      </c>
      <c r="J11" s="10">
        <v>18582.939999999999</v>
      </c>
      <c r="K11" s="10">
        <v>0</v>
      </c>
      <c r="L11" s="10">
        <v>101417.06</v>
      </c>
    </row>
    <row r="12" spans="1:12">
      <c r="A12" s="3"/>
      <c r="B12" s="11" t="s">
        <v>19</v>
      </c>
      <c r="C12" s="12"/>
      <c r="D12" s="13"/>
      <c r="E12" s="13" t="s">
        <v>20</v>
      </c>
      <c r="F12" s="14"/>
      <c r="G12" s="15">
        <f>SUM(G11)</f>
        <v>120000</v>
      </c>
      <c r="H12" s="16">
        <f t="shared" ref="H12:L12" si="0">SUM(H11)</f>
        <v>0</v>
      </c>
      <c r="I12" s="16">
        <f t="shared" si="0"/>
        <v>0</v>
      </c>
      <c r="J12" s="33">
        <f t="shared" si="0"/>
        <v>18582.939999999999</v>
      </c>
      <c r="K12" s="16">
        <f t="shared" si="0"/>
        <v>0</v>
      </c>
      <c r="L12" s="15">
        <f t="shared" si="0"/>
        <v>101417.06</v>
      </c>
    </row>
    <row r="13" spans="1:12">
      <c r="A13" s="6">
        <v>2</v>
      </c>
      <c r="B13" s="6" t="s">
        <v>21</v>
      </c>
      <c r="C13" s="7" t="s">
        <v>15</v>
      </c>
      <c r="D13" s="6" t="s">
        <v>22</v>
      </c>
      <c r="E13" s="6" t="s">
        <v>23</v>
      </c>
      <c r="F13" s="17" t="s">
        <v>18</v>
      </c>
      <c r="G13" s="10">
        <v>180000</v>
      </c>
      <c r="H13" s="10">
        <v>0</v>
      </c>
      <c r="I13" s="10">
        <v>0</v>
      </c>
      <c r="J13" s="10">
        <v>33582.94</v>
      </c>
      <c r="K13" s="10">
        <v>0</v>
      </c>
      <c r="L13" s="10">
        <v>146417.06</v>
      </c>
    </row>
    <row r="14" spans="1:12">
      <c r="A14" s="6">
        <v>3</v>
      </c>
      <c r="B14" s="6" t="s">
        <v>24</v>
      </c>
      <c r="C14" s="7" t="s">
        <v>15</v>
      </c>
      <c r="D14" s="6" t="s">
        <v>25</v>
      </c>
      <c r="E14" s="6" t="s">
        <v>23</v>
      </c>
      <c r="F14" s="17" t="s">
        <v>18</v>
      </c>
      <c r="G14" s="10">
        <v>40000</v>
      </c>
      <c r="H14" s="10">
        <v>0</v>
      </c>
      <c r="I14" s="10">
        <v>0</v>
      </c>
      <c r="J14" s="10">
        <v>797.25</v>
      </c>
      <c r="K14" s="10">
        <v>0</v>
      </c>
      <c r="L14" s="10">
        <v>39202.75</v>
      </c>
    </row>
    <row r="15" spans="1:12">
      <c r="A15" s="6">
        <v>4</v>
      </c>
      <c r="B15" s="6" t="s">
        <v>26</v>
      </c>
      <c r="C15" s="7" t="s">
        <v>15</v>
      </c>
      <c r="D15" s="6" t="s">
        <v>25</v>
      </c>
      <c r="E15" s="6" t="s">
        <v>23</v>
      </c>
      <c r="F15" s="17" t="s">
        <v>18</v>
      </c>
      <c r="G15" s="10">
        <v>40000</v>
      </c>
      <c r="H15" s="10">
        <v>0</v>
      </c>
      <c r="I15" s="10">
        <v>0</v>
      </c>
      <c r="J15" s="10">
        <v>797.25</v>
      </c>
      <c r="K15" s="10">
        <v>0</v>
      </c>
      <c r="L15" s="10">
        <v>39202.75</v>
      </c>
    </row>
    <row r="16" spans="1:12">
      <c r="A16" s="6">
        <v>5</v>
      </c>
      <c r="B16" s="6" t="s">
        <v>27</v>
      </c>
      <c r="C16" s="7" t="s">
        <v>15</v>
      </c>
      <c r="D16" s="6" t="s">
        <v>25</v>
      </c>
      <c r="E16" s="6" t="s">
        <v>23</v>
      </c>
      <c r="F16" s="17" t="s">
        <v>18</v>
      </c>
      <c r="G16" s="10">
        <v>40000</v>
      </c>
      <c r="H16" s="10">
        <v>0</v>
      </c>
      <c r="I16" s="10">
        <v>0</v>
      </c>
      <c r="J16" s="10">
        <v>797.25</v>
      </c>
      <c r="K16" s="10">
        <v>0</v>
      </c>
      <c r="L16" s="10">
        <v>39202.75</v>
      </c>
    </row>
    <row r="17" spans="1:12">
      <c r="A17" s="6">
        <v>6</v>
      </c>
      <c r="B17" s="6" t="s">
        <v>28</v>
      </c>
      <c r="C17" s="7" t="s">
        <v>15</v>
      </c>
      <c r="D17" s="6" t="s">
        <v>25</v>
      </c>
      <c r="E17" s="6" t="s">
        <v>23</v>
      </c>
      <c r="F17" s="17" t="s">
        <v>18</v>
      </c>
      <c r="G17" s="10">
        <v>40000</v>
      </c>
      <c r="H17" s="10">
        <v>0</v>
      </c>
      <c r="I17" s="10">
        <v>0</v>
      </c>
      <c r="J17" s="10">
        <v>797.25</v>
      </c>
      <c r="K17" s="10">
        <v>0</v>
      </c>
      <c r="L17" s="10">
        <v>39202.75</v>
      </c>
    </row>
    <row r="18" spans="1:12">
      <c r="A18" s="6">
        <v>7</v>
      </c>
      <c r="B18" s="6" t="s">
        <v>29</v>
      </c>
      <c r="C18" s="7" t="s">
        <v>15</v>
      </c>
      <c r="D18" s="6" t="s">
        <v>30</v>
      </c>
      <c r="E18" s="6" t="s">
        <v>23</v>
      </c>
      <c r="F18" s="17" t="s">
        <v>18</v>
      </c>
      <c r="G18" s="10">
        <v>30000</v>
      </c>
      <c r="H18" s="10">
        <v>0</v>
      </c>
      <c r="I18" s="10">
        <v>0</v>
      </c>
      <c r="J18" s="10">
        <v>0</v>
      </c>
      <c r="K18" s="10">
        <v>0</v>
      </c>
      <c r="L18" s="10">
        <v>30000</v>
      </c>
    </row>
    <row r="19" spans="1:12">
      <c r="A19" s="6">
        <v>8</v>
      </c>
      <c r="B19" s="6" t="s">
        <v>31</v>
      </c>
      <c r="C19" s="7" t="s">
        <v>15</v>
      </c>
      <c r="D19" s="6" t="s">
        <v>32</v>
      </c>
      <c r="E19" s="6" t="s">
        <v>23</v>
      </c>
      <c r="F19" s="17" t="s">
        <v>18</v>
      </c>
      <c r="G19" s="10">
        <v>30000</v>
      </c>
      <c r="H19" s="10">
        <v>0</v>
      </c>
      <c r="I19" s="10">
        <v>0</v>
      </c>
      <c r="J19" s="10">
        <v>0</v>
      </c>
      <c r="K19" s="10">
        <v>0</v>
      </c>
      <c r="L19" s="10">
        <v>30000</v>
      </c>
    </row>
    <row r="20" spans="1:12">
      <c r="A20" s="6">
        <v>9</v>
      </c>
      <c r="B20" s="6" t="s">
        <v>33</v>
      </c>
      <c r="C20" s="7" t="s">
        <v>15</v>
      </c>
      <c r="D20" s="6" t="s">
        <v>34</v>
      </c>
      <c r="E20" s="6" t="s">
        <v>23</v>
      </c>
      <c r="F20" s="17" t="s">
        <v>18</v>
      </c>
      <c r="G20" s="10">
        <v>25000</v>
      </c>
      <c r="H20" s="10">
        <v>0</v>
      </c>
      <c r="I20" s="10">
        <v>0</v>
      </c>
      <c r="J20" s="10">
        <v>0</v>
      </c>
      <c r="K20" s="10">
        <v>0</v>
      </c>
      <c r="L20" s="10">
        <v>25000</v>
      </c>
    </row>
    <row r="21" spans="1:12">
      <c r="A21" s="6">
        <v>10</v>
      </c>
      <c r="B21" s="6" t="s">
        <v>35</v>
      </c>
      <c r="C21" s="7" t="s">
        <v>15</v>
      </c>
      <c r="D21" s="6" t="s">
        <v>36</v>
      </c>
      <c r="E21" s="6" t="s">
        <v>23</v>
      </c>
      <c r="F21" s="17" t="s">
        <v>18</v>
      </c>
      <c r="G21" s="10">
        <v>25000</v>
      </c>
      <c r="H21" s="10">
        <v>0</v>
      </c>
      <c r="I21" s="10">
        <v>0</v>
      </c>
      <c r="J21" s="10">
        <v>0</v>
      </c>
      <c r="K21" s="10">
        <v>0</v>
      </c>
      <c r="L21" s="10">
        <v>25000</v>
      </c>
    </row>
    <row r="22" spans="1:12">
      <c r="A22" s="6">
        <v>11</v>
      </c>
      <c r="B22" s="6" t="s">
        <v>37</v>
      </c>
      <c r="C22" s="7" t="s">
        <v>15</v>
      </c>
      <c r="D22" s="6" t="s">
        <v>34</v>
      </c>
      <c r="E22" s="6" t="s">
        <v>23</v>
      </c>
      <c r="F22" s="17" t="s">
        <v>18</v>
      </c>
      <c r="G22" s="10">
        <v>20000</v>
      </c>
      <c r="H22" s="10">
        <v>0</v>
      </c>
      <c r="I22" s="10">
        <v>0</v>
      </c>
      <c r="J22" s="10">
        <v>0</v>
      </c>
      <c r="K22" s="10">
        <v>0</v>
      </c>
      <c r="L22" s="10">
        <v>20000</v>
      </c>
    </row>
    <row r="23" spans="1:12">
      <c r="A23" s="6">
        <v>12</v>
      </c>
      <c r="B23" s="6" t="s">
        <v>38</v>
      </c>
      <c r="C23" s="7" t="s">
        <v>15</v>
      </c>
      <c r="D23" s="6" t="s">
        <v>39</v>
      </c>
      <c r="E23" s="6" t="s">
        <v>23</v>
      </c>
      <c r="F23" s="17" t="s">
        <v>18</v>
      </c>
      <c r="G23" s="10">
        <v>20000</v>
      </c>
      <c r="H23" s="10">
        <v>0</v>
      </c>
      <c r="I23" s="10">
        <v>0</v>
      </c>
      <c r="J23" s="10">
        <v>0</v>
      </c>
      <c r="K23" s="10">
        <v>0</v>
      </c>
      <c r="L23" s="10">
        <v>20000</v>
      </c>
    </row>
    <row r="24" spans="1:12">
      <c r="A24" s="6">
        <v>13</v>
      </c>
      <c r="B24" s="6" t="s">
        <v>40</v>
      </c>
      <c r="C24" s="7" t="s">
        <v>15</v>
      </c>
      <c r="D24" s="6" t="s">
        <v>41</v>
      </c>
      <c r="E24" s="6" t="s">
        <v>23</v>
      </c>
      <c r="F24" s="17" t="s">
        <v>18</v>
      </c>
      <c r="G24" s="10">
        <v>20000</v>
      </c>
      <c r="H24" s="10">
        <v>0</v>
      </c>
      <c r="I24" s="10">
        <v>0</v>
      </c>
      <c r="J24" s="10">
        <v>0</v>
      </c>
      <c r="K24" s="10">
        <v>0</v>
      </c>
      <c r="L24" s="10">
        <v>20000</v>
      </c>
    </row>
    <row r="25" spans="1:12">
      <c r="A25" s="6">
        <v>14</v>
      </c>
      <c r="B25" s="6" t="s">
        <v>42</v>
      </c>
      <c r="C25" s="7" t="s">
        <v>15</v>
      </c>
      <c r="D25" s="6" t="s">
        <v>39</v>
      </c>
      <c r="E25" s="6" t="s">
        <v>23</v>
      </c>
      <c r="F25" s="17" t="s">
        <v>18</v>
      </c>
      <c r="G25" s="10">
        <v>20000</v>
      </c>
      <c r="H25" s="10">
        <v>0</v>
      </c>
      <c r="I25" s="10">
        <v>0</v>
      </c>
      <c r="J25" s="10">
        <v>0</v>
      </c>
      <c r="K25" s="10">
        <v>0</v>
      </c>
      <c r="L25" s="10">
        <v>20000</v>
      </c>
    </row>
    <row r="26" spans="1:12">
      <c r="A26" s="6">
        <v>15</v>
      </c>
      <c r="B26" s="6" t="s">
        <v>43</v>
      </c>
      <c r="C26" s="7" t="s">
        <v>15</v>
      </c>
      <c r="D26" s="6" t="s">
        <v>44</v>
      </c>
      <c r="E26" s="6" t="s">
        <v>23</v>
      </c>
      <c r="F26" s="17" t="s">
        <v>18</v>
      </c>
      <c r="G26" s="10">
        <v>16500</v>
      </c>
      <c r="H26" s="10">
        <v>0</v>
      </c>
      <c r="I26" s="10">
        <v>0</v>
      </c>
      <c r="J26" s="10">
        <v>0</v>
      </c>
      <c r="K26" s="10">
        <v>0</v>
      </c>
      <c r="L26" s="10">
        <v>16500</v>
      </c>
    </row>
    <row r="27" spans="1:12">
      <c r="A27" s="18"/>
      <c r="B27" s="11" t="s">
        <v>45</v>
      </c>
      <c r="C27" s="12"/>
      <c r="D27" s="13"/>
      <c r="E27" s="13" t="s">
        <v>46</v>
      </c>
      <c r="F27" s="14"/>
      <c r="G27" s="19">
        <f>SUM(G13:G26)</f>
        <v>546500</v>
      </c>
      <c r="H27" s="19">
        <f t="shared" ref="H27:L27" si="1">SUM(H13:H26)</f>
        <v>0</v>
      </c>
      <c r="I27" s="19">
        <f t="shared" si="1"/>
        <v>0</v>
      </c>
      <c r="J27" s="19">
        <f t="shared" si="1"/>
        <v>36771.94</v>
      </c>
      <c r="K27" s="19">
        <f t="shared" si="1"/>
        <v>0</v>
      </c>
      <c r="L27" s="19">
        <f t="shared" si="1"/>
        <v>509728.06</v>
      </c>
    </row>
    <row r="28" spans="1:12">
      <c r="A28" s="6">
        <v>16</v>
      </c>
      <c r="B28" s="6" t="s">
        <v>47</v>
      </c>
      <c r="C28" s="20" t="s">
        <v>15</v>
      </c>
      <c r="D28" s="6" t="s">
        <v>48</v>
      </c>
      <c r="E28" s="6" t="s">
        <v>49</v>
      </c>
      <c r="F28" s="17" t="s">
        <v>18</v>
      </c>
      <c r="G28" s="10">
        <v>80000</v>
      </c>
      <c r="H28" s="10">
        <v>0</v>
      </c>
      <c r="I28" s="10">
        <v>0</v>
      </c>
      <c r="J28" s="10">
        <v>8582.94</v>
      </c>
      <c r="K28" s="10">
        <v>0</v>
      </c>
      <c r="L28" s="10">
        <f>G28-J28</f>
        <v>71417.06</v>
      </c>
    </row>
    <row r="29" spans="1:12">
      <c r="A29" s="6">
        <v>17</v>
      </c>
      <c r="B29" s="6" t="s">
        <v>50</v>
      </c>
      <c r="C29" s="20" t="s">
        <v>15</v>
      </c>
      <c r="D29" s="6" t="s">
        <v>48</v>
      </c>
      <c r="E29" s="6" t="s">
        <v>49</v>
      </c>
      <c r="F29" s="17" t="s">
        <v>18</v>
      </c>
      <c r="G29" s="10">
        <v>50000</v>
      </c>
      <c r="H29" s="10">
        <v>0</v>
      </c>
      <c r="I29" s="10">
        <v>0</v>
      </c>
      <c r="J29" s="10">
        <v>2297.25</v>
      </c>
      <c r="K29" s="10">
        <v>0</v>
      </c>
      <c r="L29" s="10">
        <f t="shared" ref="L29:L40" si="2">G29-J29</f>
        <v>47702.75</v>
      </c>
    </row>
    <row r="30" spans="1:12">
      <c r="A30" s="6">
        <v>18</v>
      </c>
      <c r="B30" s="6" t="s">
        <v>51</v>
      </c>
      <c r="C30" s="20" t="s">
        <v>15</v>
      </c>
      <c r="D30" s="6" t="s">
        <v>48</v>
      </c>
      <c r="E30" s="6" t="s">
        <v>49</v>
      </c>
      <c r="F30" s="17" t="s">
        <v>18</v>
      </c>
      <c r="G30" s="10">
        <v>70000</v>
      </c>
      <c r="H30" s="10">
        <v>0</v>
      </c>
      <c r="I30" s="10">
        <v>0</v>
      </c>
      <c r="J30" s="10">
        <v>6195.85</v>
      </c>
      <c r="K30" s="10">
        <v>0</v>
      </c>
      <c r="L30" s="10">
        <f t="shared" si="2"/>
        <v>63804.15</v>
      </c>
    </row>
    <row r="31" spans="1:12">
      <c r="A31" s="6">
        <v>19</v>
      </c>
      <c r="B31" s="6" t="s">
        <v>52</v>
      </c>
      <c r="C31" s="20" t="s">
        <v>53</v>
      </c>
      <c r="D31" s="6" t="s">
        <v>48</v>
      </c>
      <c r="E31" s="6" t="s">
        <v>49</v>
      </c>
      <c r="F31" s="17" t="s">
        <v>18</v>
      </c>
      <c r="G31" s="10">
        <v>50000</v>
      </c>
      <c r="H31" s="10">
        <v>0</v>
      </c>
      <c r="I31" s="10">
        <v>0</v>
      </c>
      <c r="J31" s="10">
        <v>2297.25</v>
      </c>
      <c r="K31" s="10">
        <v>0</v>
      </c>
      <c r="L31" s="10">
        <f t="shared" si="2"/>
        <v>47702.75</v>
      </c>
    </row>
    <row r="32" spans="1:12">
      <c r="A32" s="6">
        <v>20</v>
      </c>
      <c r="B32" s="6" t="s">
        <v>54</v>
      </c>
      <c r="C32" s="20" t="s">
        <v>15</v>
      </c>
      <c r="D32" s="6" t="s">
        <v>48</v>
      </c>
      <c r="E32" s="6" t="s">
        <v>49</v>
      </c>
      <c r="F32" s="17" t="s">
        <v>18</v>
      </c>
      <c r="G32" s="10">
        <v>50000</v>
      </c>
      <c r="H32" s="10">
        <v>0</v>
      </c>
      <c r="I32" s="10">
        <v>0</v>
      </c>
      <c r="J32" s="10">
        <v>2297.25</v>
      </c>
      <c r="K32" s="10">
        <v>0</v>
      </c>
      <c r="L32" s="10">
        <f t="shared" si="2"/>
        <v>47702.75</v>
      </c>
    </row>
    <row r="33" spans="1:12">
      <c r="A33" s="6">
        <v>21</v>
      </c>
      <c r="B33" s="6" t="s">
        <v>55</v>
      </c>
      <c r="C33" s="20" t="s">
        <v>15</v>
      </c>
      <c r="D33" s="6" t="s">
        <v>48</v>
      </c>
      <c r="E33" s="6" t="s">
        <v>49</v>
      </c>
      <c r="F33" s="17" t="s">
        <v>18</v>
      </c>
      <c r="G33" s="10">
        <v>50000</v>
      </c>
      <c r="H33" s="10">
        <v>0</v>
      </c>
      <c r="I33" s="10">
        <v>0</v>
      </c>
      <c r="J33" s="10">
        <v>2297.25</v>
      </c>
      <c r="K33" s="10">
        <v>0</v>
      </c>
      <c r="L33" s="10">
        <f t="shared" si="2"/>
        <v>47702.75</v>
      </c>
    </row>
    <row r="34" spans="1:12">
      <c r="A34" s="6">
        <v>22</v>
      </c>
      <c r="B34" s="6" t="s">
        <v>56</v>
      </c>
      <c r="C34" s="20" t="s">
        <v>15</v>
      </c>
      <c r="D34" s="6" t="s">
        <v>48</v>
      </c>
      <c r="E34" s="6" t="s">
        <v>49</v>
      </c>
      <c r="F34" s="17" t="s">
        <v>18</v>
      </c>
      <c r="G34" s="10">
        <v>50000</v>
      </c>
      <c r="H34" s="10">
        <v>0</v>
      </c>
      <c r="I34" s="10">
        <v>0</v>
      </c>
      <c r="J34" s="10">
        <v>2297.25</v>
      </c>
      <c r="K34" s="10">
        <v>0</v>
      </c>
      <c r="L34" s="10">
        <f t="shared" si="2"/>
        <v>47702.75</v>
      </c>
    </row>
    <row r="35" spans="1:12">
      <c r="A35" s="6">
        <v>23</v>
      </c>
      <c r="B35" s="35" t="s">
        <v>91</v>
      </c>
      <c r="C35" s="34" t="s">
        <v>15</v>
      </c>
      <c r="D35" s="35" t="s">
        <v>48</v>
      </c>
      <c r="E35" s="6" t="s">
        <v>49</v>
      </c>
      <c r="F35" s="17" t="s">
        <v>18</v>
      </c>
      <c r="G35" s="10">
        <v>40000</v>
      </c>
      <c r="H35" s="10">
        <v>0</v>
      </c>
      <c r="I35" s="10">
        <v>0</v>
      </c>
      <c r="J35" s="10">
        <v>442.65</v>
      </c>
      <c r="K35" s="10">
        <v>0</v>
      </c>
      <c r="L35" s="10">
        <f t="shared" si="2"/>
        <v>39557.35</v>
      </c>
    </row>
    <row r="36" spans="1:12">
      <c r="A36" s="6">
        <v>24</v>
      </c>
      <c r="B36" s="6" t="s">
        <v>94</v>
      </c>
      <c r="C36" s="37" t="s">
        <v>15</v>
      </c>
      <c r="D36" s="35" t="s">
        <v>48</v>
      </c>
      <c r="E36" s="6" t="s">
        <v>49</v>
      </c>
      <c r="F36" s="17" t="s">
        <v>18</v>
      </c>
      <c r="G36" s="10">
        <v>30000</v>
      </c>
      <c r="H36" s="10">
        <v>0</v>
      </c>
      <c r="I36" s="10">
        <v>0</v>
      </c>
      <c r="J36" s="10">
        <v>0</v>
      </c>
      <c r="K36" s="10">
        <v>0</v>
      </c>
      <c r="L36" s="10">
        <f>G36-J36</f>
        <v>30000</v>
      </c>
    </row>
    <row r="37" spans="1:12">
      <c r="A37" s="6">
        <v>25</v>
      </c>
      <c r="B37" s="6" t="s">
        <v>57</v>
      </c>
      <c r="C37" s="20" t="s">
        <v>15</v>
      </c>
      <c r="D37" s="6" t="s">
        <v>48</v>
      </c>
      <c r="E37" s="6" t="s">
        <v>49</v>
      </c>
      <c r="F37" s="17" t="s">
        <v>18</v>
      </c>
      <c r="G37" s="10">
        <v>25000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2"/>
        <v>25000</v>
      </c>
    </row>
    <row r="38" spans="1:12">
      <c r="A38" s="6">
        <v>26</v>
      </c>
      <c r="B38" s="6" t="s">
        <v>58</v>
      </c>
      <c r="C38" s="20" t="s">
        <v>15</v>
      </c>
      <c r="D38" s="6" t="s">
        <v>48</v>
      </c>
      <c r="E38" s="6" t="s">
        <v>49</v>
      </c>
      <c r="F38" s="17" t="s">
        <v>18</v>
      </c>
      <c r="G38" s="10">
        <v>25000</v>
      </c>
      <c r="H38" s="10">
        <v>0</v>
      </c>
      <c r="I38" s="10">
        <v>0</v>
      </c>
      <c r="J38" s="10">
        <v>0</v>
      </c>
      <c r="K38" s="10">
        <v>0</v>
      </c>
      <c r="L38" s="10">
        <f t="shared" si="2"/>
        <v>25000</v>
      </c>
    </row>
    <row r="39" spans="1:12">
      <c r="A39" s="6">
        <v>27</v>
      </c>
      <c r="B39" s="6" t="s">
        <v>59</v>
      </c>
      <c r="C39" s="20" t="s">
        <v>15</v>
      </c>
      <c r="D39" s="6" t="s">
        <v>60</v>
      </c>
      <c r="E39" s="6" t="s">
        <v>49</v>
      </c>
      <c r="F39" s="17" t="s">
        <v>18</v>
      </c>
      <c r="G39" s="10">
        <v>25000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2"/>
        <v>25000</v>
      </c>
    </row>
    <row r="40" spans="1:12">
      <c r="A40" s="6">
        <v>28</v>
      </c>
      <c r="B40" s="6" t="s">
        <v>93</v>
      </c>
      <c r="C40" s="20" t="s">
        <v>53</v>
      </c>
      <c r="D40" s="6" t="s">
        <v>48</v>
      </c>
      <c r="E40" s="6" t="s">
        <v>49</v>
      </c>
      <c r="F40" s="17" t="s">
        <v>18</v>
      </c>
      <c r="G40" s="36">
        <v>15000</v>
      </c>
      <c r="H40" s="36">
        <v>0</v>
      </c>
      <c r="I40" s="36">
        <v>0</v>
      </c>
      <c r="J40" s="36">
        <v>0</v>
      </c>
      <c r="K40" s="36">
        <v>0</v>
      </c>
      <c r="L40" s="36">
        <f t="shared" si="2"/>
        <v>15000</v>
      </c>
    </row>
    <row r="41" spans="1:12" s="2" customFormat="1">
      <c r="A41" s="14"/>
      <c r="B41" s="21" t="s">
        <v>61</v>
      </c>
      <c r="C41" s="12"/>
      <c r="D41" s="22"/>
      <c r="E41" s="22" t="s">
        <v>95</v>
      </c>
      <c r="F41" s="12"/>
      <c r="G41" s="23">
        <f t="shared" ref="G41:L41" si="3">SUM(G28:G40)</f>
        <v>560000</v>
      </c>
      <c r="H41" s="23">
        <f t="shared" si="3"/>
        <v>0</v>
      </c>
      <c r="I41" s="23">
        <f t="shared" si="3"/>
        <v>0</v>
      </c>
      <c r="J41" s="23">
        <f t="shared" si="3"/>
        <v>26707.690000000002</v>
      </c>
      <c r="K41" s="23">
        <f t="shared" si="3"/>
        <v>0</v>
      </c>
      <c r="L41" s="23">
        <f t="shared" si="3"/>
        <v>533292.30999999994</v>
      </c>
    </row>
    <row r="42" spans="1:12">
      <c r="A42" s="6">
        <v>29</v>
      </c>
      <c r="B42" s="6" t="s">
        <v>62</v>
      </c>
      <c r="C42" s="7" t="s">
        <v>15</v>
      </c>
      <c r="D42" s="6" t="s">
        <v>63</v>
      </c>
      <c r="E42" s="6" t="s">
        <v>64</v>
      </c>
      <c r="F42" s="17" t="s">
        <v>18</v>
      </c>
      <c r="G42" s="10">
        <v>25000</v>
      </c>
      <c r="H42" s="10">
        <v>0</v>
      </c>
      <c r="I42" s="10">
        <v>0</v>
      </c>
      <c r="J42" s="10">
        <v>0</v>
      </c>
      <c r="K42" s="10">
        <v>0</v>
      </c>
      <c r="L42" s="10">
        <f t="shared" ref="L42" si="4">G42-H42-I42-J42-K42</f>
        <v>25000</v>
      </c>
    </row>
    <row r="43" spans="1:12">
      <c r="A43" s="24"/>
      <c r="B43" s="22" t="s">
        <v>65</v>
      </c>
      <c r="C43" s="12"/>
      <c r="D43" s="13"/>
      <c r="E43" s="13" t="s">
        <v>20</v>
      </c>
      <c r="F43" s="14"/>
      <c r="G43" s="23">
        <f t="shared" ref="G43:L43" si="5">SUM(G42:G42)</f>
        <v>25000</v>
      </c>
      <c r="H43" s="23">
        <f t="shared" si="5"/>
        <v>0</v>
      </c>
      <c r="I43" s="23">
        <f t="shared" si="5"/>
        <v>0</v>
      </c>
      <c r="J43" s="23">
        <f t="shared" si="5"/>
        <v>0</v>
      </c>
      <c r="K43" s="23">
        <f t="shared" si="5"/>
        <v>0</v>
      </c>
      <c r="L43" s="23">
        <f t="shared" si="5"/>
        <v>25000</v>
      </c>
    </row>
    <row r="44" spans="1:12">
      <c r="A44" s="6">
        <v>30</v>
      </c>
      <c r="B44" s="6" t="s">
        <v>66</v>
      </c>
      <c r="C44" s="7" t="s">
        <v>15</v>
      </c>
      <c r="D44" s="6" t="s">
        <v>67</v>
      </c>
      <c r="E44" s="6" t="s">
        <v>68</v>
      </c>
      <c r="F44" s="9" t="s">
        <v>18</v>
      </c>
      <c r="G44" s="10">
        <v>60000</v>
      </c>
      <c r="H44" s="10">
        <v>0</v>
      </c>
      <c r="I44" s="10">
        <v>0</v>
      </c>
      <c r="J44" s="10">
        <v>4195.8500000000004</v>
      </c>
      <c r="K44" s="10">
        <v>0</v>
      </c>
      <c r="L44" s="10">
        <v>55804.15</v>
      </c>
    </row>
    <row r="45" spans="1:12">
      <c r="A45" s="6">
        <v>31</v>
      </c>
      <c r="B45" s="6" t="s">
        <v>69</v>
      </c>
      <c r="C45" s="7" t="s">
        <v>15</v>
      </c>
      <c r="D45" s="6" t="s">
        <v>70</v>
      </c>
      <c r="E45" s="6" t="s">
        <v>68</v>
      </c>
      <c r="F45" s="9" t="s">
        <v>18</v>
      </c>
      <c r="G45" s="10">
        <v>25000</v>
      </c>
      <c r="H45" s="10">
        <v>0</v>
      </c>
      <c r="I45" s="10">
        <v>0</v>
      </c>
      <c r="J45" s="10">
        <v>0</v>
      </c>
      <c r="K45" s="10">
        <v>0</v>
      </c>
      <c r="L45" s="10">
        <v>25000</v>
      </c>
    </row>
    <row r="46" spans="1:12">
      <c r="A46" s="18"/>
      <c r="B46" s="25" t="s">
        <v>71</v>
      </c>
      <c r="C46" s="12"/>
      <c r="D46" s="13"/>
      <c r="E46" s="13" t="s">
        <v>72</v>
      </c>
      <c r="F46" s="14"/>
      <c r="G46" s="23">
        <f>SUM(G44:G45)</f>
        <v>85000</v>
      </c>
      <c r="H46" s="23">
        <f t="shared" ref="H46:L46" si="6">SUM(H44:H45)</f>
        <v>0</v>
      </c>
      <c r="I46" s="23">
        <f t="shared" si="6"/>
        <v>0</v>
      </c>
      <c r="J46" s="23">
        <f t="shared" si="6"/>
        <v>4195.8500000000004</v>
      </c>
      <c r="K46" s="23">
        <f t="shared" si="6"/>
        <v>0</v>
      </c>
      <c r="L46" s="23">
        <f t="shared" si="6"/>
        <v>80804.149999999994</v>
      </c>
    </row>
    <row r="47" spans="1:12">
      <c r="A47" s="6">
        <v>32</v>
      </c>
      <c r="B47" s="6" t="s">
        <v>73</v>
      </c>
      <c r="C47" s="7" t="s">
        <v>15</v>
      </c>
      <c r="D47" s="6" t="s">
        <v>67</v>
      </c>
      <c r="E47" s="6" t="s">
        <v>74</v>
      </c>
      <c r="F47" s="9" t="s">
        <v>18</v>
      </c>
      <c r="G47" s="10">
        <v>75000</v>
      </c>
      <c r="H47" s="10">
        <v>0</v>
      </c>
      <c r="I47" s="10">
        <v>0</v>
      </c>
      <c r="J47" s="10">
        <v>7332.94</v>
      </c>
      <c r="K47" s="10">
        <v>0</v>
      </c>
      <c r="L47" s="10">
        <v>67667.06</v>
      </c>
    </row>
    <row r="48" spans="1:12" s="2" customFormat="1">
      <c r="A48" s="18"/>
      <c r="B48" s="26" t="s">
        <v>75</v>
      </c>
      <c r="C48" s="27"/>
      <c r="D48" s="28"/>
      <c r="E48" s="28" t="s">
        <v>20</v>
      </c>
      <c r="F48" s="29"/>
      <c r="G48" s="23">
        <f t="shared" ref="G48:L50" si="7">SUM(G47:G47)</f>
        <v>75000</v>
      </c>
      <c r="H48" s="23">
        <f t="shared" si="7"/>
        <v>0</v>
      </c>
      <c r="I48" s="23">
        <f t="shared" si="7"/>
        <v>0</v>
      </c>
      <c r="J48" s="23">
        <f t="shared" si="7"/>
        <v>7332.94</v>
      </c>
      <c r="K48" s="23">
        <f t="shared" si="7"/>
        <v>0</v>
      </c>
      <c r="L48" s="23">
        <f t="shared" si="7"/>
        <v>67667.06</v>
      </c>
    </row>
    <row r="49" spans="1:12" s="2" customFormat="1">
      <c r="A49" s="6">
        <v>33</v>
      </c>
      <c r="B49" s="6" t="s">
        <v>76</v>
      </c>
      <c r="C49" s="7" t="s">
        <v>15</v>
      </c>
      <c r="D49" s="6" t="s">
        <v>77</v>
      </c>
      <c r="E49" s="6" t="s">
        <v>78</v>
      </c>
      <c r="F49" s="9" t="s">
        <v>18</v>
      </c>
      <c r="G49" s="10">
        <v>70000</v>
      </c>
      <c r="H49" s="10">
        <v>0</v>
      </c>
      <c r="I49" s="10">
        <v>0</v>
      </c>
      <c r="J49" s="10">
        <v>6195.85</v>
      </c>
      <c r="K49" s="10">
        <v>0</v>
      </c>
      <c r="L49" s="10">
        <v>63804.15</v>
      </c>
    </row>
    <row r="50" spans="1:12" s="2" customFormat="1">
      <c r="A50" s="18"/>
      <c r="B50" s="25" t="s">
        <v>79</v>
      </c>
      <c r="C50" s="27"/>
      <c r="D50" s="28"/>
      <c r="E50" s="28" t="s">
        <v>20</v>
      </c>
      <c r="F50" s="29"/>
      <c r="G50" s="23">
        <f t="shared" si="7"/>
        <v>70000</v>
      </c>
      <c r="H50" s="23">
        <f t="shared" si="7"/>
        <v>0</v>
      </c>
      <c r="I50" s="23">
        <f t="shared" si="7"/>
        <v>0</v>
      </c>
      <c r="J50" s="23">
        <f t="shared" si="7"/>
        <v>6195.85</v>
      </c>
      <c r="K50" s="23">
        <f t="shared" si="7"/>
        <v>0</v>
      </c>
      <c r="L50" s="23">
        <f t="shared" si="7"/>
        <v>63804.15</v>
      </c>
    </row>
    <row r="51" spans="1:12">
      <c r="A51" s="6">
        <v>34</v>
      </c>
      <c r="B51" s="6" t="s">
        <v>80</v>
      </c>
      <c r="C51" s="7" t="s">
        <v>15</v>
      </c>
      <c r="D51" s="6" t="s">
        <v>67</v>
      </c>
      <c r="E51" s="6" t="s">
        <v>81</v>
      </c>
      <c r="F51" s="17" t="s">
        <v>18</v>
      </c>
      <c r="G51" s="10">
        <v>75000</v>
      </c>
      <c r="H51" s="10">
        <v>0</v>
      </c>
      <c r="I51" s="10">
        <v>0</v>
      </c>
      <c r="J51" s="10">
        <v>7332.94</v>
      </c>
      <c r="K51" s="10">
        <v>0</v>
      </c>
      <c r="L51" s="10">
        <v>67667.06</v>
      </c>
    </row>
    <row r="52" spans="1:12">
      <c r="A52" s="18"/>
      <c r="B52" s="25" t="s">
        <v>82</v>
      </c>
      <c r="C52" s="12"/>
      <c r="D52" s="13"/>
      <c r="E52" s="13" t="s">
        <v>20</v>
      </c>
      <c r="F52" s="14"/>
      <c r="G52" s="30">
        <f>SUM(G51:G51)</f>
        <v>75000</v>
      </c>
      <c r="H52" s="30">
        <f t="shared" ref="H52:L52" si="8">SUM(H51:H51)</f>
        <v>0</v>
      </c>
      <c r="I52" s="30">
        <f t="shared" si="8"/>
        <v>0</v>
      </c>
      <c r="J52" s="30">
        <f t="shared" si="8"/>
        <v>7332.94</v>
      </c>
      <c r="K52" s="30">
        <f t="shared" si="8"/>
        <v>0</v>
      </c>
      <c r="L52" s="30">
        <f t="shared" si="8"/>
        <v>67667.06</v>
      </c>
    </row>
    <row r="53" spans="1:12">
      <c r="A53" s="6">
        <v>35</v>
      </c>
      <c r="B53" s="6" t="s">
        <v>83</v>
      </c>
      <c r="C53" s="7" t="s">
        <v>15</v>
      </c>
      <c r="D53" s="6" t="s">
        <v>77</v>
      </c>
      <c r="E53" s="6" t="s">
        <v>84</v>
      </c>
      <c r="F53" s="9" t="s">
        <v>18</v>
      </c>
      <c r="G53" s="10">
        <v>70000</v>
      </c>
      <c r="H53" s="10">
        <v>0</v>
      </c>
      <c r="I53" s="10">
        <v>0</v>
      </c>
      <c r="J53" s="10">
        <v>6195.85</v>
      </c>
      <c r="K53" s="10">
        <v>0</v>
      </c>
      <c r="L53" s="10">
        <v>63804.15</v>
      </c>
    </row>
    <row r="54" spans="1:12">
      <c r="A54" s="6">
        <v>36</v>
      </c>
      <c r="B54" s="6" t="s">
        <v>85</v>
      </c>
      <c r="C54" s="7" t="s">
        <v>15</v>
      </c>
      <c r="D54" s="6" t="s">
        <v>70</v>
      </c>
      <c r="E54" s="6" t="s">
        <v>84</v>
      </c>
      <c r="F54" s="9" t="s">
        <v>18</v>
      </c>
      <c r="G54" s="10">
        <v>50000</v>
      </c>
      <c r="H54" s="10">
        <v>0</v>
      </c>
      <c r="I54" s="10">
        <v>0</v>
      </c>
      <c r="J54" s="10">
        <v>2297.25</v>
      </c>
      <c r="K54" s="10">
        <v>0</v>
      </c>
      <c r="L54" s="10">
        <v>47702.75</v>
      </c>
    </row>
    <row r="55" spans="1:12">
      <c r="A55" s="6">
        <v>37</v>
      </c>
      <c r="B55" s="6" t="s">
        <v>86</v>
      </c>
      <c r="C55" s="7" t="s">
        <v>15</v>
      </c>
      <c r="D55" s="6" t="s">
        <v>70</v>
      </c>
      <c r="E55" s="6" t="s">
        <v>84</v>
      </c>
      <c r="F55" s="9" t="s">
        <v>18</v>
      </c>
      <c r="G55" s="10">
        <v>50000</v>
      </c>
      <c r="H55" s="10">
        <v>0</v>
      </c>
      <c r="I55" s="10">
        <v>0</v>
      </c>
      <c r="J55" s="10">
        <v>2297.25</v>
      </c>
      <c r="K55" s="10">
        <v>0</v>
      </c>
      <c r="L55" s="10">
        <v>47702.75</v>
      </c>
    </row>
    <row r="56" spans="1:12">
      <c r="A56" s="6">
        <v>38</v>
      </c>
      <c r="B56" s="6" t="s">
        <v>87</v>
      </c>
      <c r="C56" s="7" t="s">
        <v>15</v>
      </c>
      <c r="D56" s="6" t="s">
        <v>70</v>
      </c>
      <c r="E56" s="6" t="s">
        <v>84</v>
      </c>
      <c r="F56" s="9" t="s">
        <v>18</v>
      </c>
      <c r="G56" s="10">
        <v>50000</v>
      </c>
      <c r="H56" s="10">
        <v>0</v>
      </c>
      <c r="I56" s="10">
        <v>0</v>
      </c>
      <c r="J56" s="10">
        <v>2297.25</v>
      </c>
      <c r="K56" s="10">
        <v>0</v>
      </c>
      <c r="L56" s="10">
        <v>47702.75</v>
      </c>
    </row>
    <row r="57" spans="1:12" s="2" customFormat="1">
      <c r="A57" s="18"/>
      <c r="B57" s="25" t="s">
        <v>88</v>
      </c>
      <c r="C57" s="12"/>
      <c r="D57" s="13"/>
      <c r="E57" s="13" t="s">
        <v>89</v>
      </c>
      <c r="F57" s="14"/>
      <c r="G57" s="30">
        <f>SUM(G53:G56)</f>
        <v>220000</v>
      </c>
      <c r="H57" s="30">
        <f t="shared" ref="H57:L57" si="9">SUM(H53:H56)</f>
        <v>0</v>
      </c>
      <c r="I57" s="30">
        <f t="shared" si="9"/>
        <v>0</v>
      </c>
      <c r="J57" s="30">
        <f t="shared" si="9"/>
        <v>13087.6</v>
      </c>
      <c r="K57" s="30">
        <f t="shared" si="9"/>
        <v>0</v>
      </c>
      <c r="L57" s="30">
        <f t="shared" si="9"/>
        <v>206912.4</v>
      </c>
    </row>
    <row r="58" spans="1:12" s="2" customFormat="1">
      <c r="A58" s="14"/>
      <c r="B58" s="13" t="s">
        <v>90</v>
      </c>
      <c r="C58" s="14"/>
      <c r="D58" s="14"/>
      <c r="E58" s="14"/>
      <c r="F58" s="14"/>
      <c r="G58" s="31">
        <f t="shared" ref="G58:L58" si="10">SUM(G12,G27,G41,G43+G46,G48,G50,G52,G57)</f>
        <v>1776500</v>
      </c>
      <c r="H58" s="31">
        <f t="shared" si="10"/>
        <v>0</v>
      </c>
      <c r="I58" s="31">
        <f t="shared" si="10"/>
        <v>0</v>
      </c>
      <c r="J58" s="31">
        <f t="shared" si="10"/>
        <v>120207.75000000003</v>
      </c>
      <c r="K58" s="31">
        <f t="shared" si="10"/>
        <v>0</v>
      </c>
      <c r="L58" s="31">
        <f t="shared" si="10"/>
        <v>1656292.2499999998</v>
      </c>
    </row>
  </sheetData>
  <mergeCells count="11">
    <mergeCell ref="A7:L7"/>
    <mergeCell ref="A8:L8"/>
    <mergeCell ref="H9:K9"/>
    <mergeCell ref="A9:A10"/>
    <mergeCell ref="B9:B10"/>
    <mergeCell ref="C9:C10"/>
    <mergeCell ref="D9:D10"/>
    <mergeCell ref="E9:E10"/>
    <mergeCell ref="F9:F10"/>
    <mergeCell ref="G9:G10"/>
    <mergeCell ref="L9:L10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Carolina Vargas</cp:lastModifiedBy>
  <cp:lastPrinted>2025-12-10T13:55:33Z</cp:lastPrinted>
  <dcterms:created xsi:type="dcterms:W3CDTF">2022-12-28T15:34:00Z</dcterms:created>
  <dcterms:modified xsi:type="dcterms:W3CDTF">2025-12-10T14:01:28Z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